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4"/>
  <workbookPr/>
  <mc:AlternateContent xmlns:mc="http://schemas.openxmlformats.org/markup-compatibility/2006">
    <mc:Choice Requires="x15">
      <x15ac:absPath xmlns:x15ac="http://schemas.microsoft.com/office/spreadsheetml/2010/11/ac" url="C:\Users\timothy.agnew\OneDrive - Royal Mail Group Ltd\Desktop\Driver Hours\South Scale Documents\"/>
    </mc:Choice>
  </mc:AlternateContent>
  <xr:revisionPtr revIDLastSave="0" documentId="8_{9032C6BB-4EFB-40EA-83D8-1C6A369F6417}" xr6:coauthVersionLast="47" xr6:coauthVersionMax="47" xr10:uidLastSave="{00000000-0000-0000-0000-000000000000}"/>
  <bookViews>
    <workbookView xWindow="-120" yWindow="-120" windowWidth="20730" windowHeight="11160" tabRatio="898" firstSheet="3" activeTab="3" xr2:uid="{00000000-000D-0000-FFFF-FFFF00000000}"/>
  </bookViews>
  <sheets>
    <sheet name="Version Control " sheetId="27" state="hidden" r:id="rId1"/>
    <sheet name="Drivers Names - Page 1" sheetId="11" r:id="rId2"/>
    <sheet name="Drivers Names - Page 2 " sheetId="30" r:id="rId3"/>
    <sheet name="input Drg Times" sheetId="10" r:id="rId4"/>
    <sheet name="How to use the package" sheetId="21" r:id="rId5"/>
  </sheets>
  <definedNames>
    <definedName name="data">'input Drg Times'!$A$3:$W$249</definedName>
    <definedName name="_xlnm.Print_Area" localSheetId="4">'How to use the package'!$A$1:$AG$28</definedName>
    <definedName name="_xlnm.Print_Titles" localSheetId="1">'Drivers Names - Page 1'!$1:$2</definedName>
    <definedName name="_xlnm.Print_Titles" localSheetId="2">'Drivers Names - Page 2 '!$1:$2</definedName>
    <definedName name="_xlnm.Print_Titles" localSheetId="4">'How to use the package'!$1:$2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54" i="30" l="1"/>
  <c r="AE253" i="30"/>
  <c r="AD253" i="30"/>
  <c r="AC253" i="30"/>
  <c r="AB253" i="30"/>
  <c r="Z253" i="30"/>
  <c r="Y253" i="30"/>
  <c r="X253" i="30"/>
  <c r="V253" i="30"/>
  <c r="U253" i="30"/>
  <c r="T253" i="30"/>
  <c r="R253" i="30"/>
  <c r="Q253" i="30"/>
  <c r="P253" i="30"/>
  <c r="N253" i="30"/>
  <c r="M253" i="30"/>
  <c r="L253" i="30"/>
  <c r="J253" i="30"/>
  <c r="I253" i="30"/>
  <c r="H253" i="30"/>
  <c r="F253" i="30"/>
  <c r="E253" i="30"/>
  <c r="D253" i="30"/>
  <c r="AD252" i="30"/>
  <c r="AC252" i="30"/>
  <c r="AB252" i="30"/>
  <c r="Z252" i="30"/>
  <c r="Y252" i="30"/>
  <c r="X252" i="30"/>
  <c r="V252" i="30"/>
  <c r="U252" i="30"/>
  <c r="T252" i="30"/>
  <c r="R252" i="30"/>
  <c r="Q252" i="30"/>
  <c r="P252" i="30"/>
  <c r="N252" i="30"/>
  <c r="M252" i="30"/>
  <c r="L252" i="30"/>
  <c r="J252" i="30"/>
  <c r="I252" i="30"/>
  <c r="H252" i="30"/>
  <c r="F252" i="30"/>
  <c r="E252" i="30"/>
  <c r="D252" i="30"/>
  <c r="AE246" i="30"/>
  <c r="AE245" i="30"/>
  <c r="AD245" i="30"/>
  <c r="AC245" i="30"/>
  <c r="AB245" i="30"/>
  <c r="Z245" i="30"/>
  <c r="Y245" i="30"/>
  <c r="X245" i="30"/>
  <c r="V245" i="30"/>
  <c r="U245" i="30"/>
  <c r="T245" i="30"/>
  <c r="R245" i="30"/>
  <c r="Q245" i="30"/>
  <c r="P245" i="30"/>
  <c r="N245" i="30"/>
  <c r="M245" i="30"/>
  <c r="L245" i="30"/>
  <c r="J245" i="30"/>
  <c r="I245" i="30"/>
  <c r="H245" i="30"/>
  <c r="F245" i="30"/>
  <c r="E245" i="30"/>
  <c r="D245" i="30"/>
  <c r="AD244" i="30"/>
  <c r="AC244" i="30"/>
  <c r="AB244" i="30"/>
  <c r="Z244" i="30"/>
  <c r="Y244" i="30"/>
  <c r="X244" i="30"/>
  <c r="V244" i="30"/>
  <c r="U244" i="30"/>
  <c r="T244" i="30"/>
  <c r="R244" i="30"/>
  <c r="Q244" i="30"/>
  <c r="P244" i="30"/>
  <c r="N244" i="30"/>
  <c r="M244" i="30"/>
  <c r="L244" i="30"/>
  <c r="J244" i="30"/>
  <c r="I244" i="30"/>
  <c r="H244" i="30"/>
  <c r="F244" i="30"/>
  <c r="E244" i="30"/>
  <c r="D244" i="30"/>
  <c r="AE238" i="30"/>
  <c r="AE237" i="30"/>
  <c r="AD237" i="30"/>
  <c r="AC237" i="30"/>
  <c r="AB237" i="30"/>
  <c r="Z237" i="30"/>
  <c r="Y237" i="30"/>
  <c r="X237" i="30"/>
  <c r="V237" i="30"/>
  <c r="U237" i="30"/>
  <c r="T237" i="30"/>
  <c r="R237" i="30"/>
  <c r="Q237" i="30"/>
  <c r="P237" i="30"/>
  <c r="N237" i="30"/>
  <c r="M237" i="30"/>
  <c r="L237" i="30"/>
  <c r="J237" i="30"/>
  <c r="I237" i="30"/>
  <c r="H237" i="30"/>
  <c r="F237" i="30"/>
  <c r="E237" i="30"/>
  <c r="D237" i="30"/>
  <c r="AD236" i="30"/>
  <c r="AD240" i="30" s="1"/>
  <c r="AC236" i="30"/>
  <c r="AB236" i="30"/>
  <c r="Z236" i="30"/>
  <c r="Y236" i="30"/>
  <c r="Y240" i="30" s="1"/>
  <c r="X236" i="30"/>
  <c r="V236" i="30"/>
  <c r="U236" i="30"/>
  <c r="T236" i="30"/>
  <c r="T240" i="30" s="1"/>
  <c r="S242" i="30" s="1"/>
  <c r="R236" i="30"/>
  <c r="Q236" i="30"/>
  <c r="P236" i="30"/>
  <c r="N236" i="30"/>
  <c r="N240" i="30" s="1"/>
  <c r="M236" i="30"/>
  <c r="L236" i="30"/>
  <c r="J236" i="30"/>
  <c r="I236" i="30"/>
  <c r="I240" i="30" s="1"/>
  <c r="H236" i="30"/>
  <c r="F236" i="30"/>
  <c r="E236" i="30"/>
  <c r="D236" i="30"/>
  <c r="D240" i="30" s="1"/>
  <c r="C242" i="30" s="1"/>
  <c r="AE230" i="30"/>
  <c r="AE229" i="30"/>
  <c r="AD229" i="30"/>
  <c r="AC229" i="30"/>
  <c r="AB229" i="30"/>
  <c r="Z229" i="30"/>
  <c r="Y229" i="30"/>
  <c r="X229" i="30"/>
  <c r="V229" i="30"/>
  <c r="U229" i="30"/>
  <c r="T229" i="30"/>
  <c r="R229" i="30"/>
  <c r="Q229" i="30"/>
  <c r="P229" i="30"/>
  <c r="N229" i="30"/>
  <c r="M229" i="30"/>
  <c r="L229" i="30"/>
  <c r="J229" i="30"/>
  <c r="I229" i="30"/>
  <c r="H229" i="30"/>
  <c r="F229" i="30"/>
  <c r="E229" i="30"/>
  <c r="D229" i="30"/>
  <c r="AD228" i="30"/>
  <c r="AC228" i="30"/>
  <c r="AB228" i="30"/>
  <c r="Z228" i="30"/>
  <c r="Y228" i="30"/>
  <c r="X228" i="30"/>
  <c r="V228" i="30"/>
  <c r="U228" i="30"/>
  <c r="T228" i="30"/>
  <c r="R228" i="30"/>
  <c r="Q228" i="30"/>
  <c r="P228" i="30"/>
  <c r="N228" i="30"/>
  <c r="M228" i="30"/>
  <c r="L228" i="30"/>
  <c r="J228" i="30"/>
  <c r="I228" i="30"/>
  <c r="H228" i="30"/>
  <c r="F228" i="30"/>
  <c r="E228" i="30"/>
  <c r="D228" i="30"/>
  <c r="AE222" i="30"/>
  <c r="AE221" i="30"/>
  <c r="AD221" i="30"/>
  <c r="AC221" i="30"/>
  <c r="AB221" i="30"/>
  <c r="Z221" i="30"/>
  <c r="Y221" i="30"/>
  <c r="X221" i="30"/>
  <c r="V221" i="30"/>
  <c r="U221" i="30"/>
  <c r="T221" i="30"/>
  <c r="R221" i="30"/>
  <c r="Q221" i="30"/>
  <c r="P221" i="30"/>
  <c r="N221" i="30"/>
  <c r="M221" i="30"/>
  <c r="L221" i="30"/>
  <c r="J221" i="30"/>
  <c r="I221" i="30"/>
  <c r="H221" i="30"/>
  <c r="F221" i="30"/>
  <c r="E221" i="30"/>
  <c r="D221" i="30"/>
  <c r="AD220" i="30"/>
  <c r="AD224" i="30" s="1"/>
  <c r="AC220" i="30"/>
  <c r="AB220" i="30"/>
  <c r="Z220" i="30"/>
  <c r="Y220" i="30"/>
  <c r="Y224" i="30" s="1"/>
  <c r="X220" i="30"/>
  <c r="V220" i="30"/>
  <c r="U220" i="30"/>
  <c r="T220" i="30"/>
  <c r="T224" i="30" s="1"/>
  <c r="S226" i="30" s="1"/>
  <c r="R220" i="30"/>
  <c r="Q220" i="30"/>
  <c r="P220" i="30"/>
  <c r="N220" i="30"/>
  <c r="N224" i="30" s="1"/>
  <c r="M220" i="30"/>
  <c r="L220" i="30"/>
  <c r="J220" i="30"/>
  <c r="I220" i="30"/>
  <c r="I224" i="30" s="1"/>
  <c r="H220" i="30"/>
  <c r="F220" i="30"/>
  <c r="E220" i="30"/>
  <c r="D220" i="30"/>
  <c r="D224" i="30" s="1"/>
  <c r="C226" i="30" s="1"/>
  <c r="AE214" i="30"/>
  <c r="AE213" i="30"/>
  <c r="AD213" i="30"/>
  <c r="AC213" i="30"/>
  <c r="AB213" i="30"/>
  <c r="Z213" i="30"/>
  <c r="Y213" i="30"/>
  <c r="X213" i="30"/>
  <c r="V213" i="30"/>
  <c r="U213" i="30"/>
  <c r="T213" i="30"/>
  <c r="R213" i="30"/>
  <c r="Q213" i="30"/>
  <c r="P213" i="30"/>
  <c r="N213" i="30"/>
  <c r="M213" i="30"/>
  <c r="L213" i="30"/>
  <c r="J213" i="30"/>
  <c r="I213" i="30"/>
  <c r="H213" i="30"/>
  <c r="F213" i="30"/>
  <c r="E213" i="30"/>
  <c r="D213" i="30"/>
  <c r="AD212" i="30"/>
  <c r="AD216" i="30" s="1"/>
  <c r="AC212" i="30"/>
  <c r="AB212" i="30"/>
  <c r="Z212" i="30"/>
  <c r="Y212" i="30"/>
  <c r="Y216" i="30" s="1"/>
  <c r="X212" i="30"/>
  <c r="V212" i="30"/>
  <c r="U212" i="30"/>
  <c r="T212" i="30"/>
  <c r="T216" i="30" s="1"/>
  <c r="S218" i="30" s="1"/>
  <c r="R212" i="30"/>
  <c r="Q212" i="30"/>
  <c r="P212" i="30"/>
  <c r="N212" i="30"/>
  <c r="N216" i="30" s="1"/>
  <c r="M212" i="30"/>
  <c r="L212" i="30"/>
  <c r="J212" i="30"/>
  <c r="I212" i="30"/>
  <c r="I216" i="30" s="1"/>
  <c r="H212" i="30"/>
  <c r="F212" i="30"/>
  <c r="E212" i="30"/>
  <c r="D212" i="30"/>
  <c r="D216" i="30" s="1"/>
  <c r="AE206" i="30"/>
  <c r="AE205" i="30"/>
  <c r="AD205" i="30"/>
  <c r="AC205" i="30"/>
  <c r="AB205" i="30"/>
  <c r="Z205" i="30"/>
  <c r="Y205" i="30"/>
  <c r="X205" i="30"/>
  <c r="V205" i="30"/>
  <c r="U205" i="30"/>
  <c r="T205" i="30"/>
  <c r="R205" i="30"/>
  <c r="Q205" i="30"/>
  <c r="P205" i="30"/>
  <c r="N205" i="30"/>
  <c r="M205" i="30"/>
  <c r="L205" i="30"/>
  <c r="J205" i="30"/>
  <c r="I205" i="30"/>
  <c r="H205" i="30"/>
  <c r="F205" i="30"/>
  <c r="E205" i="30"/>
  <c r="D205" i="30"/>
  <c r="AD204" i="30"/>
  <c r="AC204" i="30"/>
  <c r="AB204" i="30"/>
  <c r="Z204" i="30"/>
  <c r="Y204" i="30"/>
  <c r="X204" i="30"/>
  <c r="V204" i="30"/>
  <c r="U204" i="30"/>
  <c r="T204" i="30"/>
  <c r="R204" i="30"/>
  <c r="Q204" i="30"/>
  <c r="P204" i="30"/>
  <c r="N204" i="30"/>
  <c r="M204" i="30"/>
  <c r="L204" i="30"/>
  <c r="J204" i="30"/>
  <c r="I204" i="30"/>
  <c r="H204" i="30"/>
  <c r="F204" i="30"/>
  <c r="E204" i="30"/>
  <c r="D204" i="30"/>
  <c r="AE198" i="30"/>
  <c r="AE197" i="30"/>
  <c r="AD197" i="30"/>
  <c r="AC197" i="30"/>
  <c r="AB197" i="30"/>
  <c r="Z197" i="30"/>
  <c r="Y197" i="30"/>
  <c r="X197" i="30"/>
  <c r="V197" i="30"/>
  <c r="U197" i="30"/>
  <c r="T197" i="30"/>
  <c r="R197" i="30"/>
  <c r="Q197" i="30"/>
  <c r="P197" i="30"/>
  <c r="N197" i="30"/>
  <c r="M197" i="30"/>
  <c r="L197" i="30"/>
  <c r="J197" i="30"/>
  <c r="I197" i="30"/>
  <c r="H197" i="30"/>
  <c r="F197" i="30"/>
  <c r="E197" i="30"/>
  <c r="D197" i="30"/>
  <c r="AD196" i="30"/>
  <c r="AC196" i="30"/>
  <c r="AB196" i="30"/>
  <c r="Z196" i="30"/>
  <c r="Y196" i="30"/>
  <c r="X196" i="30"/>
  <c r="V196" i="30"/>
  <c r="U196" i="30"/>
  <c r="T196" i="30"/>
  <c r="R196" i="30"/>
  <c r="Q196" i="30"/>
  <c r="P196" i="30"/>
  <c r="N196" i="30"/>
  <c r="M196" i="30"/>
  <c r="L196" i="30"/>
  <c r="J196" i="30"/>
  <c r="I196" i="30"/>
  <c r="H196" i="30"/>
  <c r="F196" i="30"/>
  <c r="E196" i="30"/>
  <c r="D196" i="30"/>
  <c r="AE190" i="30"/>
  <c r="AE189" i="30"/>
  <c r="AD189" i="30"/>
  <c r="AC189" i="30"/>
  <c r="AB189" i="30"/>
  <c r="Z189" i="30"/>
  <c r="Y189" i="30"/>
  <c r="X189" i="30"/>
  <c r="V189" i="30"/>
  <c r="U189" i="30"/>
  <c r="T189" i="30"/>
  <c r="R189" i="30"/>
  <c r="Q189" i="30"/>
  <c r="P189" i="30"/>
  <c r="N189" i="30"/>
  <c r="M189" i="30"/>
  <c r="L189" i="30"/>
  <c r="J189" i="30"/>
  <c r="I189" i="30"/>
  <c r="H189" i="30"/>
  <c r="F189" i="30"/>
  <c r="E189" i="30"/>
  <c r="D189" i="30"/>
  <c r="AD188" i="30"/>
  <c r="AC188" i="30"/>
  <c r="AB188" i="30"/>
  <c r="Z188" i="30"/>
  <c r="Y188" i="30"/>
  <c r="X188" i="30"/>
  <c r="V188" i="30"/>
  <c r="U188" i="30"/>
  <c r="T188" i="30"/>
  <c r="R188" i="30"/>
  <c r="Q188" i="30"/>
  <c r="P188" i="30"/>
  <c r="N188" i="30"/>
  <c r="M188" i="30"/>
  <c r="L188" i="30"/>
  <c r="J188" i="30"/>
  <c r="I188" i="30"/>
  <c r="H188" i="30"/>
  <c r="F188" i="30"/>
  <c r="E188" i="30"/>
  <c r="D188" i="30"/>
  <c r="AE182" i="30"/>
  <c r="AE181" i="30"/>
  <c r="AD181" i="30"/>
  <c r="AC181" i="30"/>
  <c r="AB181" i="30"/>
  <c r="Z181" i="30"/>
  <c r="Y181" i="30"/>
  <c r="X181" i="30"/>
  <c r="V181" i="30"/>
  <c r="U181" i="30"/>
  <c r="T181" i="30"/>
  <c r="R181" i="30"/>
  <c r="Q181" i="30"/>
  <c r="P181" i="30"/>
  <c r="N181" i="30"/>
  <c r="M181" i="30"/>
  <c r="L181" i="30"/>
  <c r="J181" i="30"/>
  <c r="I181" i="30"/>
  <c r="H181" i="30"/>
  <c r="F181" i="30"/>
  <c r="E181" i="30"/>
  <c r="D181" i="30"/>
  <c r="AD180" i="30"/>
  <c r="AC180" i="30"/>
  <c r="AB180" i="30"/>
  <c r="Z180" i="30"/>
  <c r="Y180" i="30"/>
  <c r="X180" i="30"/>
  <c r="V180" i="30"/>
  <c r="U180" i="30"/>
  <c r="T180" i="30"/>
  <c r="R180" i="30"/>
  <c r="Q180" i="30"/>
  <c r="P180" i="30"/>
  <c r="N180" i="30"/>
  <c r="M180" i="30"/>
  <c r="L180" i="30"/>
  <c r="J180" i="30"/>
  <c r="I180" i="30"/>
  <c r="H180" i="30"/>
  <c r="F180" i="30"/>
  <c r="E180" i="30"/>
  <c r="D180" i="30"/>
  <c r="AE174" i="30"/>
  <c r="AE173" i="30"/>
  <c r="AD173" i="30"/>
  <c r="AC173" i="30"/>
  <c r="AB173" i="30"/>
  <c r="Z173" i="30"/>
  <c r="Y173" i="30"/>
  <c r="X173" i="30"/>
  <c r="V173" i="30"/>
  <c r="U173" i="30"/>
  <c r="T173" i="30"/>
  <c r="R173" i="30"/>
  <c r="Q173" i="30"/>
  <c r="P173" i="30"/>
  <c r="N173" i="30"/>
  <c r="M173" i="30"/>
  <c r="L173" i="30"/>
  <c r="J173" i="30"/>
  <c r="I173" i="30"/>
  <c r="H173" i="30"/>
  <c r="F173" i="30"/>
  <c r="E173" i="30"/>
  <c r="D173" i="30"/>
  <c r="AD172" i="30"/>
  <c r="AC172" i="30"/>
  <c r="AB172" i="30"/>
  <c r="Z172" i="30"/>
  <c r="Y172" i="30"/>
  <c r="X172" i="30"/>
  <c r="V172" i="30"/>
  <c r="U172" i="30"/>
  <c r="T172" i="30"/>
  <c r="T176" i="30" s="1"/>
  <c r="S178" i="30" s="1"/>
  <c r="R172" i="30"/>
  <c r="Q172" i="30"/>
  <c r="P172" i="30"/>
  <c r="N172" i="30"/>
  <c r="M172" i="30"/>
  <c r="L172" i="30"/>
  <c r="J172" i="30"/>
  <c r="I172" i="30"/>
  <c r="H172" i="30"/>
  <c r="F172" i="30"/>
  <c r="E172" i="30"/>
  <c r="D172" i="30"/>
  <c r="AE166" i="30"/>
  <c r="AE165" i="30"/>
  <c r="AD165" i="30"/>
  <c r="AC165" i="30"/>
  <c r="AB165" i="30"/>
  <c r="Z165" i="30"/>
  <c r="Y165" i="30"/>
  <c r="X165" i="30"/>
  <c r="V165" i="30"/>
  <c r="U165" i="30"/>
  <c r="T165" i="30"/>
  <c r="R165" i="30"/>
  <c r="Q165" i="30"/>
  <c r="P165" i="30"/>
  <c r="N165" i="30"/>
  <c r="M165" i="30"/>
  <c r="L165" i="30"/>
  <c r="J165" i="30"/>
  <c r="I165" i="30"/>
  <c r="H165" i="30"/>
  <c r="F165" i="30"/>
  <c r="E165" i="30"/>
  <c r="D165" i="30"/>
  <c r="AD164" i="30"/>
  <c r="AD168" i="30" s="1"/>
  <c r="AC164" i="30"/>
  <c r="AB164" i="30"/>
  <c r="Z164" i="30"/>
  <c r="Y164" i="30"/>
  <c r="Y168" i="30" s="1"/>
  <c r="X164" i="30"/>
  <c r="V164" i="30"/>
  <c r="U164" i="30"/>
  <c r="T164" i="30"/>
  <c r="R164" i="30"/>
  <c r="Q164" i="30"/>
  <c r="P164" i="30"/>
  <c r="N164" i="30"/>
  <c r="M164" i="30"/>
  <c r="L164" i="30"/>
  <c r="J164" i="30"/>
  <c r="I164" i="30"/>
  <c r="I168" i="30" s="1"/>
  <c r="H164" i="30"/>
  <c r="F164" i="30"/>
  <c r="E164" i="30"/>
  <c r="D164" i="30"/>
  <c r="D168" i="30" s="1"/>
  <c r="C170" i="30" s="1"/>
  <c r="AE158" i="30"/>
  <c r="AE157" i="30"/>
  <c r="AD157" i="30"/>
  <c r="AC157" i="30"/>
  <c r="AB157" i="30"/>
  <c r="Z157" i="30"/>
  <c r="Y157" i="30"/>
  <c r="X157" i="30"/>
  <c r="V157" i="30"/>
  <c r="U157" i="30"/>
  <c r="T157" i="30"/>
  <c r="R157" i="30"/>
  <c r="Q157" i="30"/>
  <c r="P157" i="30"/>
  <c r="N157" i="30"/>
  <c r="M157" i="30"/>
  <c r="L157" i="30"/>
  <c r="J157" i="30"/>
  <c r="I157" i="30"/>
  <c r="H157" i="30"/>
  <c r="F157" i="30"/>
  <c r="E157" i="30"/>
  <c r="D157" i="30"/>
  <c r="AD156" i="30"/>
  <c r="AC156" i="30"/>
  <c r="AB156" i="30"/>
  <c r="Z156" i="30"/>
  <c r="Y156" i="30"/>
  <c r="X156" i="30"/>
  <c r="V156" i="30"/>
  <c r="U156" i="30"/>
  <c r="T156" i="30"/>
  <c r="R156" i="30"/>
  <c r="Q156" i="30"/>
  <c r="P156" i="30"/>
  <c r="N156" i="30"/>
  <c r="N160" i="30" s="1"/>
  <c r="M156" i="30"/>
  <c r="L156" i="30"/>
  <c r="J156" i="30"/>
  <c r="I156" i="30"/>
  <c r="H156" i="30"/>
  <c r="F156" i="30"/>
  <c r="E156" i="30"/>
  <c r="D156" i="30"/>
  <c r="AE150" i="30"/>
  <c r="AE149" i="30"/>
  <c r="AD149" i="30"/>
  <c r="AC149" i="30"/>
  <c r="AB149" i="30"/>
  <c r="Z149" i="30"/>
  <c r="Y149" i="30"/>
  <c r="X149" i="30"/>
  <c r="V149" i="30"/>
  <c r="U149" i="30"/>
  <c r="T149" i="30"/>
  <c r="R149" i="30"/>
  <c r="Q149" i="30"/>
  <c r="P149" i="30"/>
  <c r="N149" i="30"/>
  <c r="M149" i="30"/>
  <c r="L149" i="30"/>
  <c r="J149" i="30"/>
  <c r="I149" i="30"/>
  <c r="H149" i="30"/>
  <c r="F149" i="30"/>
  <c r="E149" i="30"/>
  <c r="D149" i="30"/>
  <c r="AD148" i="30"/>
  <c r="AC148" i="30"/>
  <c r="AB148" i="30"/>
  <c r="Z148" i="30"/>
  <c r="Y148" i="30"/>
  <c r="X148" i="30"/>
  <c r="V148" i="30"/>
  <c r="U148" i="30"/>
  <c r="T148" i="30"/>
  <c r="R148" i="30"/>
  <c r="Q148" i="30"/>
  <c r="P148" i="30"/>
  <c r="N148" i="30"/>
  <c r="M148" i="30"/>
  <c r="L148" i="30"/>
  <c r="J148" i="30"/>
  <c r="I148" i="30"/>
  <c r="H148" i="30"/>
  <c r="F148" i="30"/>
  <c r="E148" i="30"/>
  <c r="D148" i="30"/>
  <c r="AE142" i="30"/>
  <c r="AE141" i="30"/>
  <c r="AD141" i="30"/>
  <c r="AC141" i="30"/>
  <c r="AB141" i="30"/>
  <c r="Z141" i="30"/>
  <c r="Y141" i="30"/>
  <c r="X141" i="30"/>
  <c r="V141" i="30"/>
  <c r="U141" i="30"/>
  <c r="T141" i="30"/>
  <c r="R141" i="30"/>
  <c r="Q141" i="30"/>
  <c r="P141" i="30"/>
  <c r="N141" i="30"/>
  <c r="M141" i="30"/>
  <c r="L141" i="30"/>
  <c r="J141" i="30"/>
  <c r="I141" i="30"/>
  <c r="H141" i="30"/>
  <c r="F141" i="30"/>
  <c r="E141" i="30"/>
  <c r="D141" i="30"/>
  <c r="AD140" i="30"/>
  <c r="AC140" i="30"/>
  <c r="AB140" i="30"/>
  <c r="Z140" i="30"/>
  <c r="Y140" i="30"/>
  <c r="Y144" i="30" s="1"/>
  <c r="X140" i="30"/>
  <c r="V140" i="30"/>
  <c r="U140" i="30"/>
  <c r="T140" i="30"/>
  <c r="R140" i="30"/>
  <c r="Q140" i="30"/>
  <c r="P140" i="30"/>
  <c r="N140" i="30"/>
  <c r="M140" i="30"/>
  <c r="L140" i="30"/>
  <c r="J140" i="30"/>
  <c r="I140" i="30"/>
  <c r="H140" i="30"/>
  <c r="F140" i="30"/>
  <c r="E140" i="30"/>
  <c r="D140" i="30"/>
  <c r="AE134" i="30"/>
  <c r="AE133" i="30"/>
  <c r="AD133" i="30"/>
  <c r="AC133" i="30"/>
  <c r="AB133" i="30"/>
  <c r="Z133" i="30"/>
  <c r="Y133" i="30"/>
  <c r="X133" i="30"/>
  <c r="V133" i="30"/>
  <c r="U133" i="30"/>
  <c r="T133" i="30"/>
  <c r="R133" i="30"/>
  <c r="Q133" i="30"/>
  <c r="P133" i="30"/>
  <c r="N133" i="30"/>
  <c r="M133" i="30"/>
  <c r="L133" i="30"/>
  <c r="J133" i="30"/>
  <c r="I133" i="30"/>
  <c r="H133" i="30"/>
  <c r="F133" i="30"/>
  <c r="E133" i="30"/>
  <c r="D133" i="30"/>
  <c r="AD132" i="30"/>
  <c r="AD136" i="30" s="1"/>
  <c r="AC132" i="30"/>
  <c r="AB132" i="30"/>
  <c r="Z132" i="30"/>
  <c r="Y132" i="30"/>
  <c r="Y136" i="30" s="1"/>
  <c r="X132" i="30"/>
  <c r="V132" i="30"/>
  <c r="U132" i="30"/>
  <c r="T132" i="30"/>
  <c r="T136" i="30" s="1"/>
  <c r="S138" i="30" s="1"/>
  <c r="R132" i="30"/>
  <c r="Q132" i="30"/>
  <c r="P132" i="30"/>
  <c r="N132" i="30"/>
  <c r="M132" i="30"/>
  <c r="L132" i="30"/>
  <c r="J132" i="30"/>
  <c r="I132" i="30"/>
  <c r="I136" i="30" s="1"/>
  <c r="H132" i="30"/>
  <c r="F132" i="30"/>
  <c r="E132" i="30"/>
  <c r="D132" i="30"/>
  <c r="D136" i="30" s="1"/>
  <c r="C138" i="30" s="1"/>
  <c r="AE126" i="30"/>
  <c r="AE125" i="30"/>
  <c r="AD125" i="30"/>
  <c r="AC125" i="30"/>
  <c r="AB125" i="30"/>
  <c r="Z125" i="30"/>
  <c r="Y125" i="30"/>
  <c r="X125" i="30"/>
  <c r="V125" i="30"/>
  <c r="U125" i="30"/>
  <c r="T125" i="30"/>
  <c r="R125" i="30"/>
  <c r="Q125" i="30"/>
  <c r="P125" i="30"/>
  <c r="N125" i="30"/>
  <c r="M125" i="30"/>
  <c r="L125" i="30"/>
  <c r="J125" i="30"/>
  <c r="I125" i="30"/>
  <c r="H125" i="30"/>
  <c r="F125" i="30"/>
  <c r="E125" i="30"/>
  <c r="D125" i="30"/>
  <c r="AD124" i="30"/>
  <c r="AC124" i="30"/>
  <c r="AB124" i="30"/>
  <c r="Z124" i="30"/>
  <c r="Y124" i="30"/>
  <c r="X124" i="30"/>
  <c r="V124" i="30"/>
  <c r="U124" i="30"/>
  <c r="T124" i="30"/>
  <c r="R124" i="30"/>
  <c r="Q124" i="30"/>
  <c r="P124" i="30"/>
  <c r="N124" i="30"/>
  <c r="M124" i="30"/>
  <c r="L124" i="30"/>
  <c r="J124" i="30"/>
  <c r="I124" i="30"/>
  <c r="H124" i="30"/>
  <c r="F124" i="30"/>
  <c r="E124" i="30"/>
  <c r="D124" i="30"/>
  <c r="AE118" i="30"/>
  <c r="AE117" i="30"/>
  <c r="AD117" i="30"/>
  <c r="AC117" i="30"/>
  <c r="AB117" i="30"/>
  <c r="Z117" i="30"/>
  <c r="Y117" i="30"/>
  <c r="X117" i="30"/>
  <c r="V117" i="30"/>
  <c r="U117" i="30"/>
  <c r="T117" i="30"/>
  <c r="R117" i="30"/>
  <c r="Q117" i="30"/>
  <c r="P117" i="30"/>
  <c r="N117" i="30"/>
  <c r="M117" i="30"/>
  <c r="L117" i="30"/>
  <c r="J117" i="30"/>
  <c r="I117" i="30"/>
  <c r="H117" i="30"/>
  <c r="F117" i="30"/>
  <c r="E117" i="30"/>
  <c r="D117" i="30"/>
  <c r="AD116" i="30"/>
  <c r="AC116" i="30"/>
  <c r="AB116" i="30"/>
  <c r="Z116" i="30"/>
  <c r="Y116" i="30"/>
  <c r="X116" i="30"/>
  <c r="V116" i="30"/>
  <c r="U116" i="30"/>
  <c r="T116" i="30"/>
  <c r="T120" i="30" s="1"/>
  <c r="S122" i="30" s="1"/>
  <c r="R116" i="30"/>
  <c r="Q116" i="30"/>
  <c r="P116" i="30"/>
  <c r="N116" i="30"/>
  <c r="M116" i="30"/>
  <c r="L116" i="30"/>
  <c r="J116" i="30"/>
  <c r="I116" i="30"/>
  <c r="H116" i="30"/>
  <c r="F116" i="30"/>
  <c r="E116" i="30"/>
  <c r="D116" i="30"/>
  <c r="AE110" i="30"/>
  <c r="AE109" i="30"/>
  <c r="AD109" i="30"/>
  <c r="AC109" i="30"/>
  <c r="AB109" i="30"/>
  <c r="Z109" i="30"/>
  <c r="Y109" i="30"/>
  <c r="X109" i="30"/>
  <c r="V109" i="30"/>
  <c r="U109" i="30"/>
  <c r="T109" i="30"/>
  <c r="R109" i="30"/>
  <c r="Q109" i="30"/>
  <c r="P109" i="30"/>
  <c r="N109" i="30"/>
  <c r="M109" i="30"/>
  <c r="L109" i="30"/>
  <c r="J109" i="30"/>
  <c r="I109" i="30"/>
  <c r="H109" i="30"/>
  <c r="F109" i="30"/>
  <c r="E109" i="30"/>
  <c r="D109" i="30"/>
  <c r="AD108" i="30"/>
  <c r="AC108" i="30"/>
  <c r="AB108" i="30"/>
  <c r="Z108" i="30"/>
  <c r="Y108" i="30"/>
  <c r="X108" i="30"/>
  <c r="V108" i="30"/>
  <c r="U108" i="30"/>
  <c r="T108" i="30"/>
  <c r="R108" i="30"/>
  <c r="Q108" i="30"/>
  <c r="P108" i="30"/>
  <c r="N108" i="30"/>
  <c r="M108" i="30"/>
  <c r="L108" i="30"/>
  <c r="J108" i="30"/>
  <c r="I108" i="30"/>
  <c r="H108" i="30"/>
  <c r="F108" i="30"/>
  <c r="E108" i="30"/>
  <c r="D108" i="30"/>
  <c r="AE102" i="30"/>
  <c r="AE101" i="30"/>
  <c r="AD101" i="30"/>
  <c r="AC101" i="30"/>
  <c r="AB101" i="30"/>
  <c r="Z101" i="30"/>
  <c r="Y101" i="30"/>
  <c r="X101" i="30"/>
  <c r="V101" i="30"/>
  <c r="U101" i="30"/>
  <c r="T101" i="30"/>
  <c r="R101" i="30"/>
  <c r="Q101" i="30"/>
  <c r="P101" i="30"/>
  <c r="N101" i="30"/>
  <c r="M101" i="30"/>
  <c r="L101" i="30"/>
  <c r="J101" i="30"/>
  <c r="I101" i="30"/>
  <c r="H101" i="30"/>
  <c r="F101" i="30"/>
  <c r="E101" i="30"/>
  <c r="D101" i="30"/>
  <c r="AD100" i="30"/>
  <c r="AD104" i="30" s="1"/>
  <c r="AC100" i="30"/>
  <c r="AB100" i="30"/>
  <c r="Z100" i="30"/>
  <c r="Y100" i="30"/>
  <c r="X100" i="30"/>
  <c r="V100" i="30"/>
  <c r="U100" i="30"/>
  <c r="T100" i="30"/>
  <c r="T104" i="30" s="1"/>
  <c r="S106" i="30" s="1"/>
  <c r="R100" i="30"/>
  <c r="Q100" i="30"/>
  <c r="P100" i="30"/>
  <c r="N100" i="30"/>
  <c r="N104" i="30" s="1"/>
  <c r="M100" i="30"/>
  <c r="L100" i="30"/>
  <c r="J100" i="30"/>
  <c r="I100" i="30"/>
  <c r="I104" i="30" s="1"/>
  <c r="H100" i="30"/>
  <c r="F100" i="30"/>
  <c r="E100" i="30"/>
  <c r="D100" i="30"/>
  <c r="AE94" i="30"/>
  <c r="AE93" i="30"/>
  <c r="AD93" i="30"/>
  <c r="AC93" i="30"/>
  <c r="AB93" i="30"/>
  <c r="Z93" i="30"/>
  <c r="Y93" i="30"/>
  <c r="X93" i="30"/>
  <c r="V93" i="30"/>
  <c r="U93" i="30"/>
  <c r="T93" i="30"/>
  <c r="R93" i="30"/>
  <c r="Q93" i="30"/>
  <c r="P93" i="30"/>
  <c r="N93" i="30"/>
  <c r="M93" i="30"/>
  <c r="L93" i="30"/>
  <c r="J93" i="30"/>
  <c r="I93" i="30"/>
  <c r="H93" i="30"/>
  <c r="F93" i="30"/>
  <c r="E93" i="30"/>
  <c r="D93" i="30"/>
  <c r="AD92" i="30"/>
  <c r="AC92" i="30"/>
  <c r="AB92" i="30"/>
  <c r="Z92" i="30"/>
  <c r="Y92" i="30"/>
  <c r="X92" i="30"/>
  <c r="V92" i="30"/>
  <c r="U92" i="30"/>
  <c r="T92" i="30"/>
  <c r="R92" i="30"/>
  <c r="Q92" i="30"/>
  <c r="P92" i="30"/>
  <c r="N92" i="30"/>
  <c r="M92" i="30"/>
  <c r="L92" i="30"/>
  <c r="J92" i="30"/>
  <c r="I92" i="30"/>
  <c r="H92" i="30"/>
  <c r="F92" i="30"/>
  <c r="E92" i="30"/>
  <c r="D92" i="30"/>
  <c r="AE86" i="30"/>
  <c r="AE85" i="30"/>
  <c r="AD85" i="30"/>
  <c r="AC85" i="30"/>
  <c r="AB85" i="30"/>
  <c r="Z85" i="30"/>
  <c r="Y85" i="30"/>
  <c r="X85" i="30"/>
  <c r="V85" i="30"/>
  <c r="U85" i="30"/>
  <c r="T85" i="30"/>
  <c r="R85" i="30"/>
  <c r="Q85" i="30"/>
  <c r="P85" i="30"/>
  <c r="N85" i="30"/>
  <c r="M85" i="30"/>
  <c r="L85" i="30"/>
  <c r="J85" i="30"/>
  <c r="I85" i="30"/>
  <c r="H85" i="30"/>
  <c r="F85" i="30"/>
  <c r="E85" i="30"/>
  <c r="D85" i="30"/>
  <c r="AD84" i="30"/>
  <c r="AC84" i="30"/>
  <c r="AB84" i="30"/>
  <c r="Z84" i="30"/>
  <c r="Y84" i="30"/>
  <c r="X84" i="30"/>
  <c r="V84" i="30"/>
  <c r="U84" i="30"/>
  <c r="T84" i="30"/>
  <c r="R84" i="30"/>
  <c r="Q84" i="30"/>
  <c r="P84" i="30"/>
  <c r="N84" i="30"/>
  <c r="M84" i="30"/>
  <c r="L84" i="30"/>
  <c r="J84" i="30"/>
  <c r="I84" i="30"/>
  <c r="H84" i="30"/>
  <c r="F84" i="30"/>
  <c r="E84" i="30"/>
  <c r="D84" i="30"/>
  <c r="AE78" i="30"/>
  <c r="AE77" i="30"/>
  <c r="AD77" i="30"/>
  <c r="AC77" i="30"/>
  <c r="AB77" i="30"/>
  <c r="Z77" i="30"/>
  <c r="Y77" i="30"/>
  <c r="X77" i="30"/>
  <c r="V77" i="30"/>
  <c r="U77" i="30"/>
  <c r="T77" i="30"/>
  <c r="R77" i="30"/>
  <c r="Q77" i="30"/>
  <c r="P77" i="30"/>
  <c r="N77" i="30"/>
  <c r="M77" i="30"/>
  <c r="L77" i="30"/>
  <c r="J77" i="30"/>
  <c r="I77" i="30"/>
  <c r="H77" i="30"/>
  <c r="F77" i="30"/>
  <c r="E77" i="30"/>
  <c r="D77" i="30"/>
  <c r="AD76" i="30"/>
  <c r="AC76" i="30"/>
  <c r="AB76" i="30"/>
  <c r="Z76" i="30"/>
  <c r="Y76" i="30"/>
  <c r="X76" i="30"/>
  <c r="V76" i="30"/>
  <c r="U76" i="30"/>
  <c r="T76" i="30"/>
  <c r="R76" i="30"/>
  <c r="Q76" i="30"/>
  <c r="P76" i="30"/>
  <c r="N76" i="30"/>
  <c r="M76" i="30"/>
  <c r="L76" i="30"/>
  <c r="J76" i="30"/>
  <c r="I76" i="30"/>
  <c r="H76" i="30"/>
  <c r="F76" i="30"/>
  <c r="E76" i="30"/>
  <c r="D76" i="30"/>
  <c r="AE70" i="30"/>
  <c r="AE69" i="30"/>
  <c r="AD69" i="30"/>
  <c r="AC69" i="30"/>
  <c r="AB69" i="30"/>
  <c r="Z69" i="30"/>
  <c r="Y69" i="30"/>
  <c r="X69" i="30"/>
  <c r="V69" i="30"/>
  <c r="U69" i="30"/>
  <c r="T69" i="30"/>
  <c r="R69" i="30"/>
  <c r="Q69" i="30"/>
  <c r="P69" i="30"/>
  <c r="N69" i="30"/>
  <c r="M69" i="30"/>
  <c r="L69" i="30"/>
  <c r="J69" i="30"/>
  <c r="I69" i="30"/>
  <c r="H69" i="30"/>
  <c r="F69" i="30"/>
  <c r="E69" i="30"/>
  <c r="D69" i="30"/>
  <c r="AD68" i="30"/>
  <c r="AC68" i="30"/>
  <c r="AB68" i="30"/>
  <c r="Z68" i="30"/>
  <c r="Y68" i="30"/>
  <c r="X68" i="30"/>
  <c r="V68" i="30"/>
  <c r="U68" i="30"/>
  <c r="T68" i="30"/>
  <c r="R68" i="30"/>
  <c r="Q68" i="30"/>
  <c r="P68" i="30"/>
  <c r="N68" i="30"/>
  <c r="M68" i="30"/>
  <c r="L68" i="30"/>
  <c r="J68" i="30"/>
  <c r="I68" i="30"/>
  <c r="H68" i="30"/>
  <c r="F68" i="30"/>
  <c r="E68" i="30"/>
  <c r="D68" i="30"/>
  <c r="AE62" i="30"/>
  <c r="AE61" i="30"/>
  <c r="AD61" i="30"/>
  <c r="AC61" i="30"/>
  <c r="AB61" i="30"/>
  <c r="Z61" i="30"/>
  <c r="Y61" i="30"/>
  <c r="X61" i="30"/>
  <c r="V61" i="30"/>
  <c r="U61" i="30"/>
  <c r="T61" i="30"/>
  <c r="R61" i="30"/>
  <c r="Q61" i="30"/>
  <c r="P61" i="30"/>
  <c r="N61" i="30"/>
  <c r="M61" i="30"/>
  <c r="L61" i="30"/>
  <c r="J61" i="30"/>
  <c r="I61" i="30"/>
  <c r="H61" i="30"/>
  <c r="F61" i="30"/>
  <c r="E61" i="30"/>
  <c r="D61" i="30"/>
  <c r="AD60" i="30"/>
  <c r="AC60" i="30"/>
  <c r="AB60" i="30"/>
  <c r="Z60" i="30"/>
  <c r="Y60" i="30"/>
  <c r="V60" i="30"/>
  <c r="U60" i="30"/>
  <c r="U64" i="30" s="1"/>
  <c r="T60" i="30"/>
  <c r="R60" i="30"/>
  <c r="R64" i="30" s="1"/>
  <c r="Q60" i="30"/>
  <c r="Q64" i="30" s="1"/>
  <c r="P60" i="30"/>
  <c r="N60" i="30"/>
  <c r="M60" i="30"/>
  <c r="M64" i="30" s="1"/>
  <c r="L60" i="30"/>
  <c r="L64" i="30" s="1"/>
  <c r="J60" i="30"/>
  <c r="I60" i="30"/>
  <c r="H60" i="30"/>
  <c r="H64" i="30" s="1"/>
  <c r="G66" i="30" s="1"/>
  <c r="F60" i="30"/>
  <c r="F64" i="30" s="1"/>
  <c r="E60" i="30"/>
  <c r="D60" i="30"/>
  <c r="AE54" i="30"/>
  <c r="AE53" i="30"/>
  <c r="AD53" i="30"/>
  <c r="AC53" i="30"/>
  <c r="AB53" i="30"/>
  <c r="Z53" i="30"/>
  <c r="Y53" i="30"/>
  <c r="X53" i="30"/>
  <c r="V53" i="30"/>
  <c r="U53" i="30"/>
  <c r="T53" i="30"/>
  <c r="R53" i="30"/>
  <c r="Q53" i="30"/>
  <c r="P53" i="30"/>
  <c r="N53" i="30"/>
  <c r="M53" i="30"/>
  <c r="L53" i="30"/>
  <c r="J53" i="30"/>
  <c r="I53" i="30"/>
  <c r="H53" i="30"/>
  <c r="F53" i="30"/>
  <c r="E53" i="30"/>
  <c r="D53" i="30"/>
  <c r="AD52" i="30"/>
  <c r="AC52" i="30"/>
  <c r="AB52" i="30"/>
  <c r="Z52" i="30"/>
  <c r="Y52" i="30"/>
  <c r="X52" i="30"/>
  <c r="V52" i="30"/>
  <c r="U52" i="30"/>
  <c r="T52" i="30"/>
  <c r="R52" i="30"/>
  <c r="Q52" i="30"/>
  <c r="P52" i="30"/>
  <c r="N52" i="30"/>
  <c r="M52" i="30"/>
  <c r="L52" i="30"/>
  <c r="J52" i="30"/>
  <c r="I52" i="30"/>
  <c r="H52" i="30"/>
  <c r="F52" i="30"/>
  <c r="E52" i="30"/>
  <c r="D52" i="30"/>
  <c r="AE46" i="30"/>
  <c r="AE45" i="30"/>
  <c r="AD45" i="30"/>
  <c r="AC45" i="30"/>
  <c r="AB45" i="30"/>
  <c r="Z45" i="30"/>
  <c r="Y45" i="30"/>
  <c r="X45" i="30"/>
  <c r="V45" i="30"/>
  <c r="U45" i="30"/>
  <c r="T45" i="30"/>
  <c r="R45" i="30"/>
  <c r="Q45" i="30"/>
  <c r="P45" i="30"/>
  <c r="N45" i="30"/>
  <c r="M45" i="30"/>
  <c r="L45" i="30"/>
  <c r="J45" i="30"/>
  <c r="I45" i="30"/>
  <c r="H45" i="30"/>
  <c r="F45" i="30"/>
  <c r="E45" i="30"/>
  <c r="D45" i="30"/>
  <c r="AD44" i="30"/>
  <c r="AC44" i="30"/>
  <c r="AB44" i="30"/>
  <c r="Z44" i="30"/>
  <c r="Y44" i="30"/>
  <c r="X44" i="30"/>
  <c r="V44" i="30"/>
  <c r="U44" i="30"/>
  <c r="T44" i="30"/>
  <c r="R44" i="30"/>
  <c r="Q44" i="30"/>
  <c r="P44" i="30"/>
  <c r="N44" i="30"/>
  <c r="M44" i="30"/>
  <c r="L44" i="30"/>
  <c r="J44" i="30"/>
  <c r="I44" i="30"/>
  <c r="H44" i="30"/>
  <c r="F44" i="30"/>
  <c r="E44" i="30"/>
  <c r="D44" i="30"/>
  <c r="AE38" i="30"/>
  <c r="AE37" i="30"/>
  <c r="AD37" i="30"/>
  <c r="AC37" i="30"/>
  <c r="AB37" i="30"/>
  <c r="Z37" i="30"/>
  <c r="Y37" i="30"/>
  <c r="X37" i="30"/>
  <c r="V37" i="30"/>
  <c r="U37" i="30"/>
  <c r="T37" i="30"/>
  <c r="R37" i="30"/>
  <c r="Q37" i="30"/>
  <c r="P37" i="30"/>
  <c r="N37" i="30"/>
  <c r="M37" i="30"/>
  <c r="L37" i="30"/>
  <c r="J37" i="30"/>
  <c r="I37" i="30"/>
  <c r="H37" i="30"/>
  <c r="F37" i="30"/>
  <c r="E37" i="30"/>
  <c r="D37" i="30"/>
  <c r="AD36" i="30"/>
  <c r="AC36" i="30"/>
  <c r="AB36" i="30"/>
  <c r="Z36" i="30"/>
  <c r="Y36" i="30"/>
  <c r="X36" i="30"/>
  <c r="V36" i="30"/>
  <c r="U36" i="30"/>
  <c r="T36" i="30"/>
  <c r="R36" i="30"/>
  <c r="Q36" i="30"/>
  <c r="P36" i="30"/>
  <c r="N36" i="30"/>
  <c r="M36" i="30"/>
  <c r="L36" i="30"/>
  <c r="J36" i="30"/>
  <c r="I36" i="30"/>
  <c r="H36" i="30"/>
  <c r="F36" i="30"/>
  <c r="E36" i="30"/>
  <c r="D36" i="30"/>
  <c r="AE30" i="30"/>
  <c r="AE29" i="30"/>
  <c r="AD29" i="30"/>
  <c r="AC29" i="30"/>
  <c r="AB29" i="30"/>
  <c r="Z29" i="30"/>
  <c r="Y29" i="30"/>
  <c r="X29" i="30"/>
  <c r="V29" i="30"/>
  <c r="U29" i="30"/>
  <c r="T29" i="30"/>
  <c r="R29" i="30"/>
  <c r="Q29" i="30"/>
  <c r="P29" i="30"/>
  <c r="N29" i="30"/>
  <c r="M29" i="30"/>
  <c r="L29" i="30"/>
  <c r="J29" i="30"/>
  <c r="I29" i="30"/>
  <c r="H29" i="30"/>
  <c r="F29" i="30"/>
  <c r="E29" i="30"/>
  <c r="D29" i="30"/>
  <c r="AD28" i="30"/>
  <c r="AC28" i="30"/>
  <c r="AC32" i="30" s="1"/>
  <c r="AB28" i="30"/>
  <c r="Z28" i="30"/>
  <c r="Y28" i="30"/>
  <c r="X28" i="30"/>
  <c r="X32" i="30" s="1"/>
  <c r="W34" i="30" s="1"/>
  <c r="V28" i="30"/>
  <c r="U28" i="30"/>
  <c r="T28" i="30"/>
  <c r="R28" i="30"/>
  <c r="R32" i="30" s="1"/>
  <c r="Q28" i="30"/>
  <c r="P28" i="30"/>
  <c r="N28" i="30"/>
  <c r="M28" i="30"/>
  <c r="M32" i="30" s="1"/>
  <c r="L28" i="30"/>
  <c r="J28" i="30"/>
  <c r="I28" i="30"/>
  <c r="H28" i="30"/>
  <c r="H32" i="30" s="1"/>
  <c r="G34" i="30" s="1"/>
  <c r="F28" i="30"/>
  <c r="E28" i="30"/>
  <c r="D28" i="30"/>
  <c r="AE22" i="30"/>
  <c r="AE21" i="30"/>
  <c r="AD21" i="30"/>
  <c r="AC21" i="30"/>
  <c r="AB21" i="30"/>
  <c r="Z21" i="30"/>
  <c r="Y21" i="30"/>
  <c r="X21" i="30"/>
  <c r="V21" i="30"/>
  <c r="U21" i="30"/>
  <c r="T21" i="30"/>
  <c r="R21" i="30"/>
  <c r="Q21" i="30"/>
  <c r="P21" i="30"/>
  <c r="N21" i="30"/>
  <c r="M21" i="30"/>
  <c r="L21" i="30"/>
  <c r="J21" i="30"/>
  <c r="I21" i="30"/>
  <c r="H21" i="30"/>
  <c r="F21" i="30"/>
  <c r="E21" i="30"/>
  <c r="D21" i="30"/>
  <c r="AD20" i="30"/>
  <c r="AC20" i="30"/>
  <c r="AB20" i="30"/>
  <c r="Z20" i="30"/>
  <c r="Y20" i="30"/>
  <c r="X20" i="30"/>
  <c r="V20" i="30"/>
  <c r="U20" i="30"/>
  <c r="T20" i="30"/>
  <c r="R20" i="30"/>
  <c r="Q20" i="30"/>
  <c r="P20" i="30"/>
  <c r="N20" i="30"/>
  <c r="M20" i="30"/>
  <c r="L20" i="30"/>
  <c r="J20" i="30"/>
  <c r="I20" i="30"/>
  <c r="H20" i="30"/>
  <c r="F20" i="30"/>
  <c r="E20" i="30"/>
  <c r="D20" i="30"/>
  <c r="AE14" i="30"/>
  <c r="AE13" i="30"/>
  <c r="AD13" i="30"/>
  <c r="AC13" i="30"/>
  <c r="AB13" i="30"/>
  <c r="Z13" i="30"/>
  <c r="Y13" i="30"/>
  <c r="X13" i="30"/>
  <c r="V13" i="30"/>
  <c r="U13" i="30"/>
  <c r="T13" i="30"/>
  <c r="R13" i="30"/>
  <c r="Q13" i="30"/>
  <c r="P13" i="30"/>
  <c r="N13" i="30"/>
  <c r="M13" i="30"/>
  <c r="L13" i="30"/>
  <c r="J13" i="30"/>
  <c r="I13" i="30"/>
  <c r="H13" i="30"/>
  <c r="F13" i="30"/>
  <c r="E13" i="30"/>
  <c r="D13" i="30"/>
  <c r="AD12" i="30"/>
  <c r="AC12" i="30"/>
  <c r="AC16" i="30" s="1"/>
  <c r="AB12" i="30"/>
  <c r="Z12" i="30"/>
  <c r="Y12" i="30"/>
  <c r="X12" i="30"/>
  <c r="X16" i="30" s="1"/>
  <c r="W18" i="30" s="1"/>
  <c r="V12" i="30"/>
  <c r="U12" i="30"/>
  <c r="T12" i="30"/>
  <c r="R12" i="30"/>
  <c r="R16" i="30" s="1"/>
  <c r="Q12" i="30"/>
  <c r="P12" i="30"/>
  <c r="N12" i="30"/>
  <c r="M12" i="30"/>
  <c r="M16" i="30" s="1"/>
  <c r="L12" i="30"/>
  <c r="J12" i="30"/>
  <c r="I12" i="30"/>
  <c r="H12" i="30"/>
  <c r="H16" i="30" s="1"/>
  <c r="G18" i="30" s="1"/>
  <c r="F12" i="30"/>
  <c r="E12" i="30"/>
  <c r="D12" i="30"/>
  <c r="AE6" i="30"/>
  <c r="AE5" i="30"/>
  <c r="AD5" i="30"/>
  <c r="AC5" i="30"/>
  <c r="AB5" i="30"/>
  <c r="Z5" i="30"/>
  <c r="Y5" i="30"/>
  <c r="X5" i="30"/>
  <c r="V5" i="30"/>
  <c r="U5" i="30"/>
  <c r="T5" i="30"/>
  <c r="R5" i="30"/>
  <c r="Q5" i="30"/>
  <c r="P5" i="30"/>
  <c r="N5" i="30"/>
  <c r="M5" i="30"/>
  <c r="L5" i="30"/>
  <c r="J5" i="30"/>
  <c r="I5" i="30"/>
  <c r="H5" i="30"/>
  <c r="F5" i="30"/>
  <c r="E5" i="30"/>
  <c r="D5" i="30"/>
  <c r="AD4" i="30"/>
  <c r="AC4" i="30"/>
  <c r="AB4" i="30"/>
  <c r="Z4" i="30"/>
  <c r="Y4" i="30"/>
  <c r="X4" i="30"/>
  <c r="V4" i="30"/>
  <c r="U4" i="30"/>
  <c r="T4" i="30"/>
  <c r="R4" i="30"/>
  <c r="Q4" i="30"/>
  <c r="P4" i="30"/>
  <c r="N4" i="30"/>
  <c r="M4" i="30"/>
  <c r="L4" i="30"/>
  <c r="J4" i="30"/>
  <c r="I4" i="30"/>
  <c r="H4" i="30"/>
  <c r="F4" i="30"/>
  <c r="E4" i="30"/>
  <c r="D4" i="30"/>
  <c r="R104" i="30" l="1"/>
  <c r="M120" i="30"/>
  <c r="H232" i="30"/>
  <c r="G234" i="30" s="1"/>
  <c r="M232" i="30"/>
  <c r="R232" i="30"/>
  <c r="X232" i="30"/>
  <c r="W234" i="30" s="1"/>
  <c r="AC232" i="30"/>
  <c r="H240" i="30"/>
  <c r="G242" i="30" s="1"/>
  <c r="M240" i="30"/>
  <c r="R240" i="30"/>
  <c r="X240" i="30"/>
  <c r="W242" i="30" s="1"/>
  <c r="AC240" i="30"/>
  <c r="H256" i="30"/>
  <c r="G258" i="30" s="1"/>
  <c r="M256" i="30"/>
  <c r="R256" i="30"/>
  <c r="X256" i="30"/>
  <c r="W258" i="30" s="1"/>
  <c r="AC256" i="30"/>
  <c r="E256" i="30"/>
  <c r="J256" i="30"/>
  <c r="P256" i="30"/>
  <c r="O258" i="30" s="1"/>
  <c r="E232" i="30"/>
  <c r="J232" i="30"/>
  <c r="P232" i="30"/>
  <c r="O234" i="30" s="1"/>
  <c r="U232" i="30"/>
  <c r="Z232" i="30"/>
  <c r="U240" i="30"/>
  <c r="S241" i="30" s="1"/>
  <c r="E192" i="30"/>
  <c r="J192" i="30"/>
  <c r="P192" i="30"/>
  <c r="O194" i="30" s="1"/>
  <c r="U192" i="30"/>
  <c r="Z192" i="30"/>
  <c r="L192" i="30"/>
  <c r="K194" i="30" s="1"/>
  <c r="V192" i="30"/>
  <c r="J16" i="30"/>
  <c r="U16" i="30"/>
  <c r="E24" i="30"/>
  <c r="J24" i="30"/>
  <c r="P24" i="30"/>
  <c r="O26" i="30" s="1"/>
  <c r="U24" i="30"/>
  <c r="Z24" i="30"/>
  <c r="I24" i="30"/>
  <c r="T24" i="30"/>
  <c r="S26" i="30" s="1"/>
  <c r="AD24" i="30"/>
  <c r="E40" i="30"/>
  <c r="P48" i="30"/>
  <c r="O50" i="30" s="1"/>
  <c r="E56" i="30"/>
  <c r="F80" i="30"/>
  <c r="L80" i="30"/>
  <c r="K82" i="30" s="1"/>
  <c r="Q80" i="30"/>
  <c r="V80" i="30"/>
  <c r="AB80" i="30"/>
  <c r="AA82" i="30" s="1"/>
  <c r="F88" i="30"/>
  <c r="L88" i="30"/>
  <c r="K90" i="30" s="1"/>
  <c r="Q88" i="30"/>
  <c r="V88" i="30"/>
  <c r="AB88" i="30"/>
  <c r="AA90" i="30" s="1"/>
  <c r="P88" i="30"/>
  <c r="O90" i="30" s="1"/>
  <c r="U88" i="30"/>
  <c r="Z88" i="30"/>
  <c r="F104" i="30"/>
  <c r="L104" i="30"/>
  <c r="K106" i="30" s="1"/>
  <c r="Q104" i="30"/>
  <c r="V104" i="30"/>
  <c r="AB104" i="30"/>
  <c r="AA106" i="30" s="1"/>
  <c r="F120" i="30"/>
  <c r="L120" i="30"/>
  <c r="K122" i="30" s="1"/>
  <c r="Q120" i="30"/>
  <c r="V120" i="30"/>
  <c r="AB120" i="30"/>
  <c r="AA122" i="30" s="1"/>
  <c r="F144" i="30"/>
  <c r="L144" i="30"/>
  <c r="K146" i="30" s="1"/>
  <c r="Q144" i="30"/>
  <c r="V144" i="30"/>
  <c r="AB144" i="30"/>
  <c r="AA146" i="30" s="1"/>
  <c r="F152" i="30"/>
  <c r="L152" i="30"/>
  <c r="K154" i="30" s="1"/>
  <c r="Q152" i="30"/>
  <c r="V152" i="30"/>
  <c r="AB152" i="30"/>
  <c r="AA154" i="30" s="1"/>
  <c r="F160" i="30"/>
  <c r="L160" i="30"/>
  <c r="K162" i="30" s="1"/>
  <c r="Q160" i="30"/>
  <c r="V160" i="30"/>
  <c r="AB160" i="30"/>
  <c r="AA162" i="30" s="1"/>
  <c r="J168" i="30"/>
  <c r="P168" i="30"/>
  <c r="O170" i="30" s="1"/>
  <c r="F176" i="30"/>
  <c r="Q176" i="30"/>
  <c r="AB176" i="30"/>
  <c r="AA178" i="30" s="1"/>
  <c r="AB192" i="30"/>
  <c r="AA194" i="30" s="1"/>
  <c r="D8" i="30"/>
  <c r="C10" i="30" s="1"/>
  <c r="N8" i="30"/>
  <c r="Y8" i="30"/>
  <c r="D16" i="30"/>
  <c r="C18" i="30" s="1"/>
  <c r="N16" i="30"/>
  <c r="Y16" i="30"/>
  <c r="W17" i="30" s="1"/>
  <c r="H72" i="30"/>
  <c r="G74" i="30" s="1"/>
  <c r="M72" i="30"/>
  <c r="R72" i="30"/>
  <c r="X72" i="30"/>
  <c r="W74" i="30" s="1"/>
  <c r="AC72" i="30"/>
  <c r="R120" i="30"/>
  <c r="F184" i="30"/>
  <c r="Q184" i="30"/>
  <c r="AB184" i="30"/>
  <c r="AA186" i="30" s="1"/>
  <c r="F192" i="30"/>
  <c r="E200" i="30"/>
  <c r="J200" i="30"/>
  <c r="P200" i="30"/>
  <c r="O202" i="30" s="1"/>
  <c r="U200" i="30"/>
  <c r="Z200" i="30"/>
  <c r="E240" i="30"/>
  <c r="C241" i="30" s="1"/>
  <c r="A239" i="30" s="1"/>
  <c r="J240" i="30"/>
  <c r="P240" i="30"/>
  <c r="O242" i="30" s="1"/>
  <c r="Z240" i="30"/>
  <c r="U256" i="30"/>
  <c r="Z256" i="30"/>
  <c r="F8" i="30"/>
  <c r="L8" i="30"/>
  <c r="K10" i="30" s="1"/>
  <c r="Q8" i="30"/>
  <c r="V8" i="30"/>
  <c r="AB8" i="30"/>
  <c r="AA10" i="30" s="1"/>
  <c r="F24" i="30"/>
  <c r="L24" i="30"/>
  <c r="K26" i="30" s="1"/>
  <c r="Q24" i="30"/>
  <c r="V24" i="30"/>
  <c r="AB24" i="30"/>
  <c r="AA26" i="30" s="1"/>
  <c r="F56" i="30"/>
  <c r="L56" i="30"/>
  <c r="K58" i="30" s="1"/>
  <c r="Q56" i="30"/>
  <c r="V56" i="30"/>
  <c r="AB56" i="30"/>
  <c r="AA58" i="30" s="1"/>
  <c r="AB64" i="30"/>
  <c r="AA66" i="30" s="1"/>
  <c r="E72" i="30"/>
  <c r="J72" i="30"/>
  <c r="Z72" i="30"/>
  <c r="U96" i="30"/>
  <c r="E112" i="30"/>
  <c r="J112" i="30"/>
  <c r="P112" i="30"/>
  <c r="O114" i="30" s="1"/>
  <c r="U112" i="30"/>
  <c r="Z112" i="30"/>
  <c r="I184" i="30"/>
  <c r="T184" i="30"/>
  <c r="S186" i="30" s="1"/>
  <c r="AD184" i="30"/>
  <c r="AC200" i="30"/>
  <c r="M208" i="30"/>
  <c r="R208" i="30"/>
  <c r="J32" i="30"/>
  <c r="U32" i="30"/>
  <c r="H8" i="30"/>
  <c r="G10" i="30" s="1"/>
  <c r="M8" i="30"/>
  <c r="R8" i="30"/>
  <c r="X8" i="30"/>
  <c r="W10" i="30" s="1"/>
  <c r="AC8" i="30"/>
  <c r="Y32" i="30"/>
  <c r="W33" i="30" s="1"/>
  <c r="D32" i="30"/>
  <c r="C34" i="30" s="1"/>
  <c r="N32" i="30"/>
  <c r="H40" i="30"/>
  <c r="G42" i="30" s="1"/>
  <c r="M40" i="30"/>
  <c r="R40" i="30"/>
  <c r="X40" i="30"/>
  <c r="W42" i="30" s="1"/>
  <c r="AC40" i="30"/>
  <c r="J56" i="30"/>
  <c r="U56" i="30"/>
  <c r="Z56" i="30"/>
  <c r="Y64" i="30"/>
  <c r="AD64" i="30"/>
  <c r="H88" i="30"/>
  <c r="G90" i="30" s="1"/>
  <c r="M88" i="30"/>
  <c r="R88" i="30"/>
  <c r="X88" i="30"/>
  <c r="W90" i="30" s="1"/>
  <c r="AC88" i="30"/>
  <c r="F96" i="30"/>
  <c r="L96" i="30"/>
  <c r="K98" i="30" s="1"/>
  <c r="Q96" i="30"/>
  <c r="V96" i="30"/>
  <c r="AB96" i="30"/>
  <c r="AA98" i="30" s="1"/>
  <c r="D120" i="30"/>
  <c r="C122" i="30" s="1"/>
  <c r="N120" i="30"/>
  <c r="Y120" i="30"/>
  <c r="H168" i="30"/>
  <c r="G170" i="30" s="1"/>
  <c r="M168" i="30"/>
  <c r="R168" i="30"/>
  <c r="X168" i="30"/>
  <c r="W170" i="30" s="1"/>
  <c r="AC168" i="30"/>
  <c r="L168" i="30"/>
  <c r="K170" i="30" s="1"/>
  <c r="V168" i="30"/>
  <c r="D176" i="30"/>
  <c r="C178" i="30" s="1"/>
  <c r="I176" i="30"/>
  <c r="N176" i="30"/>
  <c r="Y176" i="30"/>
  <c r="AD176" i="30"/>
  <c r="H184" i="30"/>
  <c r="G186" i="30" s="1"/>
  <c r="M184" i="30"/>
  <c r="R184" i="30"/>
  <c r="X184" i="30"/>
  <c r="W186" i="30" s="1"/>
  <c r="AC184" i="30"/>
  <c r="AA185" i="30" s="1"/>
  <c r="L184" i="30"/>
  <c r="K186" i="30" s="1"/>
  <c r="V184" i="30"/>
  <c r="Q192" i="30"/>
  <c r="H200" i="30"/>
  <c r="G202" i="30" s="1"/>
  <c r="M200" i="30"/>
  <c r="R200" i="30"/>
  <c r="X200" i="30"/>
  <c r="W202" i="30" s="1"/>
  <c r="H208" i="30"/>
  <c r="G210" i="30" s="1"/>
  <c r="AC208" i="30"/>
  <c r="J40" i="30"/>
  <c r="U40" i="30"/>
  <c r="Z40" i="30"/>
  <c r="P72" i="30"/>
  <c r="O74" i="30" s="1"/>
  <c r="U72" i="30"/>
  <c r="U80" i="30"/>
  <c r="D80" i="30"/>
  <c r="C82" i="30" s="1"/>
  <c r="I80" i="30"/>
  <c r="N80" i="30"/>
  <c r="T80" i="30"/>
  <c r="S82" i="30" s="1"/>
  <c r="E88" i="30"/>
  <c r="J88" i="30"/>
  <c r="H104" i="30"/>
  <c r="G106" i="30" s="1"/>
  <c r="M104" i="30"/>
  <c r="X104" i="30"/>
  <c r="W106" i="30" s="1"/>
  <c r="AC104" i="30"/>
  <c r="D112" i="30"/>
  <c r="C114" i="30" s="1"/>
  <c r="I112" i="30"/>
  <c r="N112" i="30"/>
  <c r="T112" i="30"/>
  <c r="S114" i="30" s="1"/>
  <c r="Y112" i="30"/>
  <c r="AD112" i="30"/>
  <c r="H120" i="30"/>
  <c r="G122" i="30" s="1"/>
  <c r="AC120" i="30"/>
  <c r="E128" i="30"/>
  <c r="J128" i="30"/>
  <c r="P128" i="30"/>
  <c r="O130" i="30" s="1"/>
  <c r="U128" i="30"/>
  <c r="Z128" i="30"/>
  <c r="E136" i="30"/>
  <c r="C137" i="30" s="1"/>
  <c r="A135" i="30" s="1"/>
  <c r="J136" i="30"/>
  <c r="P136" i="30"/>
  <c r="O138" i="30" s="1"/>
  <c r="U136" i="30"/>
  <c r="S137" i="30" s="1"/>
  <c r="Z136" i="30"/>
  <c r="E152" i="30"/>
  <c r="J152" i="30"/>
  <c r="P152" i="30"/>
  <c r="O154" i="30" s="1"/>
  <c r="U152" i="30"/>
  <c r="Z152" i="30"/>
  <c r="D152" i="30"/>
  <c r="C154" i="30" s="1"/>
  <c r="N152" i="30"/>
  <c r="E160" i="30"/>
  <c r="J160" i="30"/>
  <c r="P160" i="30"/>
  <c r="O162" i="30" s="1"/>
  <c r="Z160" i="30"/>
  <c r="D160" i="30"/>
  <c r="C162" i="30" s="1"/>
  <c r="I160" i="30"/>
  <c r="T160" i="30"/>
  <c r="S162" i="30" s="1"/>
  <c r="Y160" i="30"/>
  <c r="AD160" i="30"/>
  <c r="H176" i="30"/>
  <c r="G178" i="30" s="1"/>
  <c r="M176" i="30"/>
  <c r="R176" i="30"/>
  <c r="X176" i="30"/>
  <c r="W178" i="30" s="1"/>
  <c r="AC176" i="30"/>
  <c r="I192" i="30"/>
  <c r="T192" i="30"/>
  <c r="S194" i="30" s="1"/>
  <c r="AD192" i="30"/>
  <c r="H216" i="30"/>
  <c r="G218" i="30" s="1"/>
  <c r="R216" i="30"/>
  <c r="AC216" i="30"/>
  <c r="F216" i="30"/>
  <c r="L216" i="30"/>
  <c r="K218" i="30" s="1"/>
  <c r="Q216" i="30"/>
  <c r="V216" i="30"/>
  <c r="AB216" i="30"/>
  <c r="AA218" i="30" s="1"/>
  <c r="H224" i="30"/>
  <c r="G226" i="30" s="1"/>
  <c r="M224" i="30"/>
  <c r="F224" i="30"/>
  <c r="L224" i="30"/>
  <c r="K226" i="30" s="1"/>
  <c r="Q224" i="30"/>
  <c r="V224" i="30"/>
  <c r="AB224" i="30"/>
  <c r="AA226" i="30" s="1"/>
  <c r="F240" i="30"/>
  <c r="L240" i="30"/>
  <c r="K242" i="30" s="1"/>
  <c r="Q240" i="30"/>
  <c r="O241" i="30" s="1"/>
  <c r="V240" i="30"/>
  <c r="AB240" i="30"/>
  <c r="AA242" i="30" s="1"/>
  <c r="X248" i="30"/>
  <c r="W250" i="30" s="1"/>
  <c r="F16" i="30"/>
  <c r="L16" i="30"/>
  <c r="K18" i="30" s="1"/>
  <c r="Q16" i="30"/>
  <c r="V16" i="30"/>
  <c r="D24" i="30"/>
  <c r="C26" i="30" s="1"/>
  <c r="N24" i="30"/>
  <c r="Y24" i="30"/>
  <c r="D56" i="30"/>
  <c r="C58" i="30" s="1"/>
  <c r="I56" i="30"/>
  <c r="N56" i="30"/>
  <c r="T56" i="30"/>
  <c r="S58" i="30" s="1"/>
  <c r="Y56" i="30"/>
  <c r="AD56" i="30"/>
  <c r="E8" i="30"/>
  <c r="C9" i="30" s="1"/>
  <c r="A7" i="30" s="1"/>
  <c r="J8" i="30"/>
  <c r="P8" i="30"/>
  <c r="O10" i="30" s="1"/>
  <c r="U8" i="30"/>
  <c r="Z8" i="30"/>
  <c r="I8" i="30"/>
  <c r="T8" i="30"/>
  <c r="S10" i="30" s="1"/>
  <c r="AD8" i="30"/>
  <c r="E16" i="30"/>
  <c r="P16" i="30"/>
  <c r="O18" i="30" s="1"/>
  <c r="Z16" i="30"/>
  <c r="I16" i="30"/>
  <c r="G17" i="30" s="1"/>
  <c r="T16" i="30"/>
  <c r="AD16" i="30"/>
  <c r="H24" i="30"/>
  <c r="G26" i="30" s="1"/>
  <c r="M24" i="30"/>
  <c r="R24" i="30"/>
  <c r="X24" i="30"/>
  <c r="W26" i="30" s="1"/>
  <c r="AC24" i="30"/>
  <c r="P32" i="30"/>
  <c r="O34" i="30" s="1"/>
  <c r="Z32" i="30"/>
  <c r="I32" i="30"/>
  <c r="G33" i="30" s="1"/>
  <c r="T32" i="30"/>
  <c r="S34" i="30" s="1"/>
  <c r="AD32" i="30"/>
  <c r="D40" i="30"/>
  <c r="C42" i="30" s="1"/>
  <c r="I40" i="30"/>
  <c r="G41" i="30" s="1"/>
  <c r="N40" i="30"/>
  <c r="T40" i="30"/>
  <c r="S42" i="30" s="1"/>
  <c r="Y40" i="30"/>
  <c r="W41" i="30" s="1"/>
  <c r="H48" i="30"/>
  <c r="G50" i="30" s="1"/>
  <c r="M48" i="30"/>
  <c r="R48" i="30"/>
  <c r="X48" i="30"/>
  <c r="W50" i="30" s="1"/>
  <c r="AC48" i="30"/>
  <c r="F72" i="30"/>
  <c r="L72" i="30"/>
  <c r="K74" i="30" s="1"/>
  <c r="Q72" i="30"/>
  <c r="V72" i="30"/>
  <c r="AB72" i="30"/>
  <c r="AA74" i="30" s="1"/>
  <c r="E104" i="30"/>
  <c r="Z104" i="30"/>
  <c r="AB16" i="30"/>
  <c r="AA18" i="30" s="1"/>
  <c r="F32" i="30"/>
  <c r="L32" i="30"/>
  <c r="K34" i="30" s="1"/>
  <c r="Q32" i="30"/>
  <c r="V32" i="30"/>
  <c r="AB32" i="30"/>
  <c r="AA34" i="30" s="1"/>
  <c r="F40" i="30"/>
  <c r="L40" i="30"/>
  <c r="K42" i="30" s="1"/>
  <c r="Q40" i="30"/>
  <c r="D64" i="30"/>
  <c r="C66" i="30" s="1"/>
  <c r="I64" i="30"/>
  <c r="G65" i="30" s="1"/>
  <c r="N64" i="30"/>
  <c r="T64" i="30"/>
  <c r="S66" i="30" s="1"/>
  <c r="Y80" i="30"/>
  <c r="AD80" i="30"/>
  <c r="D96" i="30"/>
  <c r="C98" i="30" s="1"/>
  <c r="I96" i="30"/>
  <c r="N96" i="30"/>
  <c r="T96" i="30"/>
  <c r="S98" i="30" s="1"/>
  <c r="Y96" i="30"/>
  <c r="AD96" i="30"/>
  <c r="H112" i="30"/>
  <c r="G114" i="30" s="1"/>
  <c r="M112" i="30"/>
  <c r="R112" i="30"/>
  <c r="X112" i="30"/>
  <c r="W114" i="30" s="1"/>
  <c r="AC112" i="30"/>
  <c r="E120" i="30"/>
  <c r="Z120" i="30"/>
  <c r="H128" i="30"/>
  <c r="G130" i="30" s="1"/>
  <c r="M128" i="30"/>
  <c r="R128" i="30"/>
  <c r="X128" i="30"/>
  <c r="W130" i="30" s="1"/>
  <c r="AC128" i="30"/>
  <c r="H136" i="30"/>
  <c r="G138" i="30" s="1"/>
  <c r="M136" i="30"/>
  <c r="R136" i="30"/>
  <c r="X136" i="30"/>
  <c r="W138" i="30" s="1"/>
  <c r="AC136" i="30"/>
  <c r="AD40" i="30"/>
  <c r="D48" i="30"/>
  <c r="C50" i="30" s="1"/>
  <c r="I48" i="30"/>
  <c r="N48" i="30"/>
  <c r="T48" i="30"/>
  <c r="S50" i="30" s="1"/>
  <c r="Y48" i="30"/>
  <c r="AD48" i="30"/>
  <c r="P56" i="30"/>
  <c r="O58" i="30" s="1"/>
  <c r="E64" i="30"/>
  <c r="J64" i="30"/>
  <c r="P64" i="30"/>
  <c r="O66" i="30" s="1"/>
  <c r="Z64" i="30"/>
  <c r="E80" i="30"/>
  <c r="J80" i="30"/>
  <c r="P80" i="30"/>
  <c r="O82" i="30" s="1"/>
  <c r="Z80" i="30"/>
  <c r="E96" i="30"/>
  <c r="J96" i="30"/>
  <c r="P96" i="30"/>
  <c r="O98" i="30" s="1"/>
  <c r="Z96" i="30"/>
  <c r="D128" i="30"/>
  <c r="C130" i="30" s="1"/>
  <c r="N128" i="30"/>
  <c r="Y128" i="30"/>
  <c r="N136" i="30"/>
  <c r="V40" i="30"/>
  <c r="AB40" i="30"/>
  <c r="AA42" i="30" s="1"/>
  <c r="P40" i="30"/>
  <c r="O42" i="30" s="1"/>
  <c r="F48" i="30"/>
  <c r="L48" i="30"/>
  <c r="K50" i="30" s="1"/>
  <c r="Q48" i="30"/>
  <c r="V48" i="30"/>
  <c r="AB48" i="30"/>
  <c r="AA50" i="30" s="1"/>
  <c r="E48" i="30"/>
  <c r="J48" i="30"/>
  <c r="U48" i="30"/>
  <c r="Z48" i="30"/>
  <c r="H56" i="30"/>
  <c r="G58" i="30" s="1"/>
  <c r="M56" i="30"/>
  <c r="R56" i="30"/>
  <c r="X56" i="30"/>
  <c r="AC56" i="30"/>
  <c r="AC64" i="30"/>
  <c r="D72" i="30"/>
  <c r="C74" i="30" s="1"/>
  <c r="I72" i="30"/>
  <c r="N72" i="30"/>
  <c r="T72" i="30"/>
  <c r="S74" i="30" s="1"/>
  <c r="Y72" i="30"/>
  <c r="AD72" i="30"/>
  <c r="H80" i="30"/>
  <c r="G82" i="30" s="1"/>
  <c r="M80" i="30"/>
  <c r="R80" i="30"/>
  <c r="X80" i="30"/>
  <c r="W82" i="30" s="1"/>
  <c r="AC80" i="30"/>
  <c r="D88" i="30"/>
  <c r="C90" i="30" s="1"/>
  <c r="I88" i="30"/>
  <c r="N88" i="30"/>
  <c r="T88" i="30"/>
  <c r="S90" i="30" s="1"/>
  <c r="Y88" i="30"/>
  <c r="AD88" i="30"/>
  <c r="H96" i="30"/>
  <c r="G98" i="30" s="1"/>
  <c r="M96" i="30"/>
  <c r="R96" i="30"/>
  <c r="X96" i="30"/>
  <c r="W98" i="30" s="1"/>
  <c r="AC96" i="30"/>
  <c r="J104" i="30"/>
  <c r="P104" i="30"/>
  <c r="O106" i="30" s="1"/>
  <c r="U104" i="30"/>
  <c r="S105" i="30" s="1"/>
  <c r="D104" i="30"/>
  <c r="C106" i="30" s="1"/>
  <c r="Y104" i="30"/>
  <c r="F112" i="30"/>
  <c r="L112" i="30"/>
  <c r="K114" i="30" s="1"/>
  <c r="Q112" i="30"/>
  <c r="V112" i="30"/>
  <c r="AB112" i="30"/>
  <c r="AA114" i="30" s="1"/>
  <c r="I120" i="30"/>
  <c r="AD120" i="30"/>
  <c r="X120" i="30"/>
  <c r="W122" i="30" s="1"/>
  <c r="F128" i="30"/>
  <c r="L128" i="30"/>
  <c r="K130" i="30" s="1"/>
  <c r="Q128" i="30"/>
  <c r="V128" i="30"/>
  <c r="AB128" i="30"/>
  <c r="AA130" i="30" s="1"/>
  <c r="F136" i="30"/>
  <c r="L136" i="30"/>
  <c r="K138" i="30" s="1"/>
  <c r="Q136" i="30"/>
  <c r="V136" i="30"/>
  <c r="AB136" i="30"/>
  <c r="AA138" i="30" s="1"/>
  <c r="F168" i="30"/>
  <c r="Q168" i="30"/>
  <c r="AB168" i="30"/>
  <c r="AA170" i="30" s="1"/>
  <c r="H144" i="30"/>
  <c r="G146" i="30" s="1"/>
  <c r="M144" i="30"/>
  <c r="R144" i="30"/>
  <c r="X144" i="30"/>
  <c r="W146" i="30" s="1"/>
  <c r="AC144" i="30"/>
  <c r="U160" i="30"/>
  <c r="L176" i="30"/>
  <c r="K178" i="30" s="1"/>
  <c r="V176" i="30"/>
  <c r="D192" i="30"/>
  <c r="C194" i="30" s="1"/>
  <c r="N192" i="30"/>
  <c r="Y192" i="30"/>
  <c r="F208" i="30"/>
  <c r="L208" i="30"/>
  <c r="K210" i="30" s="1"/>
  <c r="Q208" i="30"/>
  <c r="V208" i="30"/>
  <c r="AB208" i="30"/>
  <c r="AA210" i="30" s="1"/>
  <c r="M216" i="30"/>
  <c r="X216" i="30"/>
  <c r="W218" i="30" s="1"/>
  <c r="R224" i="30"/>
  <c r="X224" i="30"/>
  <c r="W226" i="30" s="1"/>
  <c r="AC224" i="30"/>
  <c r="F248" i="30"/>
  <c r="L248" i="30"/>
  <c r="K250" i="30" s="1"/>
  <c r="Q248" i="30"/>
  <c r="V248" i="30"/>
  <c r="AB248" i="30"/>
  <c r="AA250" i="30" s="1"/>
  <c r="E144" i="30"/>
  <c r="J144" i="30"/>
  <c r="P144" i="30"/>
  <c r="O146" i="30" s="1"/>
  <c r="U144" i="30"/>
  <c r="Z144" i="30"/>
  <c r="D144" i="30"/>
  <c r="C146" i="30" s="1"/>
  <c r="N144" i="30"/>
  <c r="H152" i="30"/>
  <c r="G154" i="30" s="1"/>
  <c r="M152" i="30"/>
  <c r="K153" i="30" s="1"/>
  <c r="R152" i="30"/>
  <c r="X152" i="30"/>
  <c r="W154" i="30" s="1"/>
  <c r="H160" i="30"/>
  <c r="G162" i="30" s="1"/>
  <c r="M160" i="30"/>
  <c r="R160" i="30"/>
  <c r="X160" i="30"/>
  <c r="W162" i="30" s="1"/>
  <c r="AC160" i="30"/>
  <c r="AA161" i="30" s="1"/>
  <c r="E168" i="30"/>
  <c r="C169" i="30" s="1"/>
  <c r="A167" i="30" s="1"/>
  <c r="U168" i="30"/>
  <c r="Z168" i="30"/>
  <c r="N168" i="30"/>
  <c r="T168" i="30"/>
  <c r="S170" i="30" s="1"/>
  <c r="E184" i="30"/>
  <c r="J184" i="30"/>
  <c r="P184" i="30"/>
  <c r="O186" i="30" s="1"/>
  <c r="U184" i="30"/>
  <c r="Z184" i="30"/>
  <c r="D184" i="30"/>
  <c r="C186" i="30" s="1"/>
  <c r="N184" i="30"/>
  <c r="Y184" i="30"/>
  <c r="F200" i="30"/>
  <c r="L200" i="30"/>
  <c r="K202" i="30" s="1"/>
  <c r="Q200" i="30"/>
  <c r="V200" i="30"/>
  <c r="AB200" i="30"/>
  <c r="AA202" i="30" s="1"/>
  <c r="D208" i="30"/>
  <c r="C210" i="30" s="1"/>
  <c r="I208" i="30"/>
  <c r="N208" i="30"/>
  <c r="T208" i="30"/>
  <c r="S210" i="30" s="1"/>
  <c r="Y208" i="30"/>
  <c r="AD208" i="30"/>
  <c r="X208" i="30"/>
  <c r="W210" i="30" s="1"/>
  <c r="E216" i="30"/>
  <c r="C217" i="30" s="1"/>
  <c r="A215" i="30" s="1"/>
  <c r="J216" i="30"/>
  <c r="P216" i="30"/>
  <c r="O218" i="30" s="1"/>
  <c r="U216" i="30"/>
  <c r="S217" i="30" s="1"/>
  <c r="Z216" i="30"/>
  <c r="E224" i="30"/>
  <c r="C225" i="30" s="1"/>
  <c r="A223" i="30" s="1"/>
  <c r="J224" i="30"/>
  <c r="P224" i="30"/>
  <c r="O226" i="30" s="1"/>
  <c r="U224" i="30"/>
  <c r="S225" i="30" s="1"/>
  <c r="Z224" i="30"/>
  <c r="F232" i="30"/>
  <c r="L232" i="30"/>
  <c r="K234" i="30" s="1"/>
  <c r="Q232" i="30"/>
  <c r="V232" i="30"/>
  <c r="AB232" i="30"/>
  <c r="AA234" i="30" s="1"/>
  <c r="D248" i="30"/>
  <c r="C250" i="30" s="1"/>
  <c r="I248" i="30"/>
  <c r="N248" i="30"/>
  <c r="T248" i="30"/>
  <c r="S250" i="30" s="1"/>
  <c r="Y248" i="30"/>
  <c r="AD248" i="30"/>
  <c r="H248" i="30"/>
  <c r="G250" i="30" s="1"/>
  <c r="M248" i="30"/>
  <c r="R248" i="30"/>
  <c r="AC248" i="30"/>
  <c r="F256" i="30"/>
  <c r="L256" i="30"/>
  <c r="K258" i="30" s="1"/>
  <c r="Q256" i="30"/>
  <c r="O257" i="30" s="1"/>
  <c r="V256" i="30"/>
  <c r="AB256" i="30"/>
  <c r="AA258" i="30" s="1"/>
  <c r="E176" i="30"/>
  <c r="J176" i="30"/>
  <c r="P176" i="30"/>
  <c r="O178" i="30" s="1"/>
  <c r="U176" i="30"/>
  <c r="S177" i="30" s="1"/>
  <c r="Z176" i="30"/>
  <c r="H192" i="30"/>
  <c r="G194" i="30" s="1"/>
  <c r="M192" i="30"/>
  <c r="K193" i="30" s="1"/>
  <c r="R192" i="30"/>
  <c r="X192" i="30"/>
  <c r="W194" i="30" s="1"/>
  <c r="AC192" i="30"/>
  <c r="D200" i="30"/>
  <c r="C202" i="30" s="1"/>
  <c r="I200" i="30"/>
  <c r="N200" i="30"/>
  <c r="T200" i="30"/>
  <c r="S202" i="30" s="1"/>
  <c r="Y200" i="30"/>
  <c r="AD200" i="30"/>
  <c r="E208" i="30"/>
  <c r="J208" i="30"/>
  <c r="P208" i="30"/>
  <c r="O210" i="30" s="1"/>
  <c r="U208" i="30"/>
  <c r="Z208" i="30"/>
  <c r="D232" i="30"/>
  <c r="C234" i="30" s="1"/>
  <c r="I232" i="30"/>
  <c r="G233" i="30" s="1"/>
  <c r="N232" i="30"/>
  <c r="T232" i="30"/>
  <c r="S234" i="30" s="1"/>
  <c r="Y232" i="30"/>
  <c r="W233" i="30" s="1"/>
  <c r="AD232" i="30"/>
  <c r="E248" i="30"/>
  <c r="J248" i="30"/>
  <c r="P248" i="30"/>
  <c r="U248" i="30"/>
  <c r="Z248" i="30"/>
  <c r="D256" i="30"/>
  <c r="C258" i="30" s="1"/>
  <c r="I256" i="30"/>
  <c r="G257" i="30" s="1"/>
  <c r="N256" i="30"/>
  <c r="T256" i="30"/>
  <c r="S258" i="30" s="1"/>
  <c r="Y256" i="30"/>
  <c r="W257" i="30" s="1"/>
  <c r="AD256" i="30"/>
  <c r="E32" i="30"/>
  <c r="K66" i="30"/>
  <c r="K65" i="30"/>
  <c r="V64" i="30"/>
  <c r="X60" i="30"/>
  <c r="X64" i="30" s="1"/>
  <c r="W66" i="30" s="1"/>
  <c r="I144" i="30"/>
  <c r="T144" i="30"/>
  <c r="S146" i="30" s="1"/>
  <c r="AD144" i="30"/>
  <c r="J120" i="30"/>
  <c r="P120" i="30"/>
  <c r="O122" i="30" s="1"/>
  <c r="U120" i="30"/>
  <c r="S121" i="30" s="1"/>
  <c r="I152" i="30"/>
  <c r="T152" i="30"/>
  <c r="S154" i="30" s="1"/>
  <c r="Y152" i="30"/>
  <c r="I128" i="30"/>
  <c r="T128" i="30"/>
  <c r="S130" i="30" s="1"/>
  <c r="AD128" i="30"/>
  <c r="AD152" i="30"/>
  <c r="AC152" i="30"/>
  <c r="C218" i="30"/>
  <c r="G241" i="30"/>
  <c r="W241" i="30"/>
  <c r="C201" i="30" l="1"/>
  <c r="A199" i="30" s="1"/>
  <c r="AA73" i="30"/>
  <c r="C89" i="30"/>
  <c r="A87" i="30" s="1"/>
  <c r="O169" i="30"/>
  <c r="AA57" i="30"/>
  <c r="G201" i="30"/>
  <c r="AA169" i="30"/>
  <c r="G225" i="30"/>
  <c r="O129" i="30"/>
  <c r="O113" i="30"/>
  <c r="A97" i="30"/>
  <c r="A98" i="30" s="1"/>
  <c r="G73" i="30"/>
  <c r="O193" i="30"/>
  <c r="S33" i="30"/>
  <c r="A233" i="30"/>
  <c r="A234" i="30" s="1"/>
  <c r="AA193" i="30"/>
  <c r="W249" i="30"/>
  <c r="S185" i="30"/>
  <c r="G217" i="30"/>
  <c r="AA145" i="30"/>
  <c r="K121" i="30"/>
  <c r="G209" i="30"/>
  <c r="O201" i="30"/>
  <c r="O25" i="30"/>
  <c r="A225" i="30"/>
  <c r="A226" i="30" s="1"/>
  <c r="W185" i="30"/>
  <c r="K161" i="30"/>
  <c r="C145" i="30"/>
  <c r="A143" i="30" s="1"/>
  <c r="G89" i="30"/>
  <c r="G97" i="30"/>
  <c r="C25" i="30"/>
  <c r="A23" i="30" s="1"/>
  <c r="S25" i="30"/>
  <c r="O89" i="30"/>
  <c r="G145" i="30"/>
  <c r="C177" i="30"/>
  <c r="A175" i="30" s="1"/>
  <c r="C33" i="30"/>
  <c r="A31" i="30" s="1"/>
  <c r="A217" i="30"/>
  <c r="A218" i="30" s="1"/>
  <c r="G129" i="30"/>
  <c r="G153" i="30"/>
  <c r="O9" i="30"/>
  <c r="A257" i="30"/>
  <c r="A258" i="30" s="1"/>
  <c r="A201" i="30"/>
  <c r="A202" i="30" s="1"/>
  <c r="A177" i="30"/>
  <c r="A178" i="30" s="1"/>
  <c r="O41" i="30"/>
  <c r="AA121" i="30"/>
  <c r="AA105" i="30"/>
  <c r="A41" i="30"/>
  <c r="A42" i="30" s="1"/>
  <c r="AA9" i="30"/>
  <c r="S113" i="30"/>
  <c r="A241" i="30"/>
  <c r="A242" i="30" s="1"/>
  <c r="K73" i="30"/>
  <c r="S193" i="30"/>
  <c r="W201" i="30"/>
  <c r="W137" i="30"/>
  <c r="O233" i="30"/>
  <c r="W169" i="30"/>
  <c r="K177" i="30"/>
  <c r="K185" i="30"/>
  <c r="A153" i="30"/>
  <c r="A154" i="30" s="1"/>
  <c r="A65" i="30"/>
  <c r="A66" i="30" s="1"/>
  <c r="AE256" i="30"/>
  <c r="AE257" i="30" s="1"/>
  <c r="AE176" i="30"/>
  <c r="AE177" i="30" s="1"/>
  <c r="AE248" i="30"/>
  <c r="AE249" i="30" s="1"/>
  <c r="A169" i="30"/>
  <c r="A170" i="30" s="1"/>
  <c r="W129" i="30"/>
  <c r="AA153" i="30"/>
  <c r="O145" i="30"/>
  <c r="O161" i="30"/>
  <c r="S145" i="30"/>
  <c r="AA65" i="30"/>
  <c r="K57" i="30"/>
  <c r="G137" i="30"/>
  <c r="W81" i="30"/>
  <c r="O33" i="30"/>
  <c r="O73" i="30"/>
  <c r="A25" i="30"/>
  <c r="A26" i="30" s="1"/>
  <c r="C153" i="30"/>
  <c r="A151" i="30" s="1"/>
  <c r="C73" i="30"/>
  <c r="A71" i="30" s="1"/>
  <c r="W97" i="30"/>
  <c r="O65" i="30"/>
  <c r="AA81" i="30"/>
  <c r="O177" i="30"/>
  <c r="K209" i="30"/>
  <c r="AE24" i="30"/>
  <c r="AE25" i="30" s="1"/>
  <c r="AE200" i="30"/>
  <c r="AE201" i="30" s="1"/>
  <c r="AE168" i="30"/>
  <c r="AE169" i="30" s="1"/>
  <c r="O153" i="30"/>
  <c r="AE120" i="30"/>
  <c r="AE121" i="30" s="1"/>
  <c r="O81" i="30"/>
  <c r="AE152" i="30"/>
  <c r="AE153" i="30" s="1"/>
  <c r="K145" i="30"/>
  <c r="AE240" i="30"/>
  <c r="AE241" i="30" s="1"/>
  <c r="AE224" i="30"/>
  <c r="AE225" i="30" s="1"/>
  <c r="AA217" i="30"/>
  <c r="W113" i="30"/>
  <c r="AE184" i="30"/>
  <c r="AE185" i="30" s="1"/>
  <c r="O97" i="30"/>
  <c r="O250" i="30"/>
  <c r="A249" i="30" s="1"/>
  <c r="A250" i="30" s="1"/>
  <c r="O249" i="30"/>
  <c r="C113" i="30"/>
  <c r="A111" i="30" s="1"/>
  <c r="C249" i="30"/>
  <c r="A247" i="30" s="1"/>
  <c r="C233" i="30"/>
  <c r="A231" i="30" s="1"/>
  <c r="K9" i="30"/>
  <c r="S18" i="30"/>
  <c r="A17" i="30" s="1"/>
  <c r="A18" i="30" s="1"/>
  <c r="S17" i="30"/>
  <c r="W225" i="30"/>
  <c r="O225" i="30"/>
  <c r="AA177" i="30"/>
  <c r="K89" i="30"/>
  <c r="A137" i="30"/>
  <c r="A138" i="30" s="1"/>
  <c r="A105" i="30"/>
  <c r="A106" i="30" s="1"/>
  <c r="W58" i="30"/>
  <c r="A57" i="30" s="1"/>
  <c r="A58" i="30" s="1"/>
  <c r="W57" i="30"/>
  <c r="G105" i="30"/>
  <c r="W73" i="30"/>
  <c r="S49" i="30"/>
  <c r="A129" i="30"/>
  <c r="A130" i="30" s="1"/>
  <c r="A145" i="30"/>
  <c r="A146" i="30" s="1"/>
  <c r="S209" i="30"/>
  <c r="AE192" i="30"/>
  <c r="AE193" i="30" s="1"/>
  <c r="AE216" i="30"/>
  <c r="AE217" i="30" s="1"/>
  <c r="AE136" i="30"/>
  <c r="AE137" i="30" s="1"/>
  <c r="AE112" i="30"/>
  <c r="AE113" i="30" s="1"/>
  <c r="W89" i="30"/>
  <c r="K81" i="30"/>
  <c r="O49" i="30"/>
  <c r="AA25" i="30"/>
  <c r="AE160" i="30"/>
  <c r="AE161" i="30" s="1"/>
  <c r="AA225" i="30"/>
  <c r="S161" i="30"/>
  <c r="O137" i="30"/>
  <c r="AE104" i="30"/>
  <c r="AE105" i="30" s="1"/>
  <c r="K97" i="30"/>
  <c r="C121" i="30"/>
  <c r="A119" i="30" s="1"/>
  <c r="G9" i="30"/>
  <c r="K105" i="30"/>
  <c r="AA89" i="30"/>
  <c r="W9" i="30"/>
  <c r="S201" i="30"/>
  <c r="W209" i="30"/>
  <c r="S153" i="30"/>
  <c r="O57" i="30"/>
  <c r="O17" i="30"/>
  <c r="O105" i="30"/>
  <c r="K249" i="30"/>
  <c r="C193" i="30"/>
  <c r="A191" i="30" s="1"/>
  <c r="W105" i="30"/>
  <c r="A81" i="30"/>
  <c r="A82" i="30" s="1"/>
  <c r="C49" i="30"/>
  <c r="A47" i="30" s="1"/>
  <c r="G169" i="30"/>
  <c r="C17" i="30"/>
  <c r="A15" i="30" s="1"/>
  <c r="S73" i="30"/>
  <c r="AA97" i="30"/>
  <c r="G185" i="30"/>
  <c r="K25" i="30"/>
  <c r="S9" i="30"/>
  <c r="K217" i="30"/>
  <c r="G121" i="30"/>
  <c r="C97" i="30"/>
  <c r="A95" i="30" s="1"/>
  <c r="C81" i="30"/>
  <c r="A79" i="30" s="1"/>
  <c r="K225" i="30"/>
  <c r="S233" i="30"/>
  <c r="C65" i="30"/>
  <c r="A63" i="30" s="1"/>
  <c r="AE40" i="30"/>
  <c r="AE41" i="30" s="1"/>
  <c r="A33" i="30"/>
  <c r="A34" i="30" s="1"/>
  <c r="K169" i="30"/>
  <c r="AE208" i="30"/>
  <c r="AE209" i="30" s="1"/>
  <c r="AE96" i="30"/>
  <c r="AE97" i="30" s="1"/>
  <c r="AE32" i="30"/>
  <c r="AE33" i="30" s="1"/>
  <c r="S257" i="30"/>
  <c r="AA33" i="30"/>
  <c r="G177" i="30"/>
  <c r="K233" i="30"/>
  <c r="AE232" i="30"/>
  <c r="AE233" i="30" s="1"/>
  <c r="A209" i="30"/>
  <c r="A210" i="30" s="1"/>
  <c r="A185" i="30"/>
  <c r="A186" i="30" s="1"/>
  <c r="A161" i="30"/>
  <c r="A162" i="30" s="1"/>
  <c r="AE144" i="30"/>
  <c r="AE145" i="30" s="1"/>
  <c r="AE128" i="30"/>
  <c r="AE129" i="30" s="1"/>
  <c r="AA129" i="30"/>
  <c r="A113" i="30"/>
  <c r="A114" i="30" s="1"/>
  <c r="G113" i="30"/>
  <c r="S65" i="30"/>
  <c r="A9" i="30"/>
  <c r="A10" i="30" s="1"/>
  <c r="G161" i="30"/>
  <c r="AE56" i="30"/>
  <c r="AE57" i="30" s="1"/>
  <c r="K17" i="30"/>
  <c r="S97" i="30"/>
  <c r="AE16" i="30"/>
  <c r="AE17" i="30" s="1"/>
  <c r="C161" i="30"/>
  <c r="A159" i="30" s="1"/>
  <c r="S81" i="30"/>
  <c r="AA241" i="30"/>
  <c r="O121" i="30"/>
  <c r="W65" i="30"/>
  <c r="AE88" i="30"/>
  <c r="AE89" i="30" s="1"/>
  <c r="AE80" i="30"/>
  <c r="AE81" i="30" s="1"/>
  <c r="W49" i="30"/>
  <c r="A49" i="30"/>
  <c r="A50" i="30" s="1"/>
  <c r="AA49" i="30"/>
  <c r="AE8" i="30"/>
  <c r="AE9" i="30" s="1"/>
  <c r="W177" i="30"/>
  <c r="K241" i="30"/>
  <c r="S57" i="30"/>
  <c r="C185" i="30"/>
  <c r="A183" i="30" s="1"/>
  <c r="G81" i="30"/>
  <c r="G57" i="30"/>
  <c r="S89" i="30"/>
  <c r="AA249" i="30"/>
  <c r="G249" i="30"/>
  <c r="S169" i="30"/>
  <c r="W193" i="30"/>
  <c r="G193" i="30"/>
  <c r="W145" i="30"/>
  <c r="AE48" i="30"/>
  <c r="AE49" i="30" s="1"/>
  <c r="K137" i="30"/>
  <c r="C105" i="30"/>
  <c r="A103" i="30" s="1"/>
  <c r="C257" i="30"/>
  <c r="A255" i="30" s="1"/>
  <c r="C41" i="30"/>
  <c r="A39" i="30" s="1"/>
  <c r="K33" i="30"/>
  <c r="W25" i="30"/>
  <c r="AA209" i="30"/>
  <c r="A121" i="30"/>
  <c r="A122" i="30" s="1"/>
  <c r="AE64" i="30"/>
  <c r="AE65" i="30" s="1"/>
  <c r="AA257" i="30"/>
  <c r="S249" i="30"/>
  <c r="AA233" i="30"/>
  <c r="C209" i="30"/>
  <c r="A207" i="30" s="1"/>
  <c r="W217" i="30"/>
  <c r="O209" i="30"/>
  <c r="K257" i="30"/>
  <c r="A73" i="30"/>
  <c r="A74" i="30" s="1"/>
  <c r="C129" i="30"/>
  <c r="A127" i="30" s="1"/>
  <c r="AA201" i="30"/>
  <c r="AA137" i="30"/>
  <c r="K113" i="30"/>
  <c r="O217" i="30"/>
  <c r="AE72" i="30"/>
  <c r="AE73" i="30" s="1"/>
  <c r="S41" i="30"/>
  <c r="G25" i="30"/>
  <c r="AA41" i="30"/>
  <c r="W153" i="30"/>
  <c r="K201" i="30"/>
  <c r="A193" i="30"/>
  <c r="A194" i="30" s="1"/>
  <c r="A89" i="30"/>
  <c r="A90" i="30" s="1"/>
  <c r="G49" i="30"/>
  <c r="K129" i="30"/>
  <c r="AA113" i="30"/>
  <c r="O185" i="30"/>
  <c r="W121" i="30"/>
  <c r="K49" i="30"/>
  <c r="W161" i="30"/>
  <c r="C57" i="30"/>
  <c r="A55" i="30" s="1"/>
  <c r="AA17" i="30"/>
  <c r="K41" i="30"/>
  <c r="S129" i="30"/>
  <c r="N53" i="11" l="1"/>
  <c r="M53" i="11"/>
  <c r="L53" i="11"/>
  <c r="N52" i="11"/>
  <c r="M52" i="11"/>
  <c r="L52" i="11"/>
  <c r="AE254" i="11"/>
  <c r="AE253" i="11"/>
  <c r="AD253" i="11"/>
  <c r="AC253" i="11"/>
  <c r="AB253" i="11"/>
  <c r="Z253" i="11"/>
  <c r="Y253" i="11"/>
  <c r="X253" i="11"/>
  <c r="V253" i="11"/>
  <c r="U253" i="11"/>
  <c r="T253" i="11"/>
  <c r="R253" i="11"/>
  <c r="Q253" i="11"/>
  <c r="P253" i="11"/>
  <c r="N253" i="11"/>
  <c r="N252" i="11"/>
  <c r="M253" i="11"/>
  <c r="L253" i="11"/>
  <c r="J253" i="11"/>
  <c r="I253" i="11"/>
  <c r="H253" i="11"/>
  <c r="F253" i="11"/>
  <c r="E253" i="11"/>
  <c r="D253" i="11"/>
  <c r="AD252" i="11"/>
  <c r="AC252" i="11"/>
  <c r="AB252" i="11"/>
  <c r="Z252" i="11"/>
  <c r="Y252" i="11"/>
  <c r="X252" i="11"/>
  <c r="V252" i="11"/>
  <c r="U252" i="11"/>
  <c r="T252" i="11"/>
  <c r="R252" i="11"/>
  <c r="Q252" i="11"/>
  <c r="P252" i="11"/>
  <c r="M252" i="11"/>
  <c r="L252" i="11"/>
  <c r="J252" i="11"/>
  <c r="I252" i="11"/>
  <c r="H252" i="11"/>
  <c r="F252" i="11"/>
  <c r="E252" i="11"/>
  <c r="D252" i="11"/>
  <c r="AE246" i="11"/>
  <c r="AE245" i="11"/>
  <c r="AD245" i="11"/>
  <c r="AC245" i="11"/>
  <c r="AB245" i="11"/>
  <c r="Z245" i="11"/>
  <c r="Y245" i="11"/>
  <c r="X245" i="11"/>
  <c r="V245" i="11"/>
  <c r="U245" i="11"/>
  <c r="T245" i="11"/>
  <c r="R245" i="11"/>
  <c r="Q245" i="11"/>
  <c r="P245" i="11"/>
  <c r="N245" i="11"/>
  <c r="M245" i="11"/>
  <c r="L245" i="11"/>
  <c r="J245" i="11"/>
  <c r="I245" i="11"/>
  <c r="H245" i="11"/>
  <c r="F245" i="11"/>
  <c r="E245" i="11"/>
  <c r="D245" i="11"/>
  <c r="AD244" i="11"/>
  <c r="AC244" i="11"/>
  <c r="AB244" i="11"/>
  <c r="Z244" i="11"/>
  <c r="Y244" i="11"/>
  <c r="X244" i="11"/>
  <c r="V244" i="11"/>
  <c r="U244" i="11"/>
  <c r="T244" i="11"/>
  <c r="R244" i="11"/>
  <c r="Q244" i="11"/>
  <c r="P244" i="11"/>
  <c r="N244" i="11"/>
  <c r="M244" i="11"/>
  <c r="L244" i="11"/>
  <c r="J244" i="11"/>
  <c r="I244" i="11"/>
  <c r="H244" i="11"/>
  <c r="F244" i="11"/>
  <c r="E244" i="11"/>
  <c r="D244" i="11"/>
  <c r="AE238" i="11"/>
  <c r="AE237" i="11"/>
  <c r="AD237" i="11"/>
  <c r="AC237" i="11"/>
  <c r="AB237" i="11"/>
  <c r="Z237" i="11"/>
  <c r="Y237" i="11"/>
  <c r="X237" i="11"/>
  <c r="V237" i="11"/>
  <c r="U237" i="11"/>
  <c r="T237" i="11"/>
  <c r="R237" i="11"/>
  <c r="Q237" i="11"/>
  <c r="P237" i="11"/>
  <c r="N237" i="11"/>
  <c r="M237" i="11"/>
  <c r="L237" i="11"/>
  <c r="J237" i="11"/>
  <c r="I237" i="11"/>
  <c r="H237" i="11"/>
  <c r="F237" i="11"/>
  <c r="E237" i="11"/>
  <c r="D237" i="11"/>
  <c r="AD236" i="11"/>
  <c r="AC236" i="11"/>
  <c r="AB236" i="11"/>
  <c r="Z236" i="11"/>
  <c r="Y236" i="11"/>
  <c r="X236" i="11"/>
  <c r="V236" i="11"/>
  <c r="U236" i="11"/>
  <c r="T236" i="11"/>
  <c r="R236" i="11"/>
  <c r="Q236" i="11"/>
  <c r="P236" i="11"/>
  <c r="N236" i="11"/>
  <c r="M236" i="11"/>
  <c r="L236" i="11"/>
  <c r="J236" i="11"/>
  <c r="I236" i="11"/>
  <c r="H236" i="11"/>
  <c r="F236" i="11"/>
  <c r="E236" i="11"/>
  <c r="D236" i="11"/>
  <c r="V164" i="11"/>
  <c r="J4" i="11"/>
  <c r="H4" i="11"/>
  <c r="AE6" i="21"/>
  <c r="AE5" i="21"/>
  <c r="AD5" i="21"/>
  <c r="AC5" i="21"/>
  <c r="AB5" i="21"/>
  <c r="AB4" i="21"/>
  <c r="Z5" i="21"/>
  <c r="Y5" i="21"/>
  <c r="X5" i="21"/>
  <c r="V5" i="21"/>
  <c r="U5" i="21"/>
  <c r="T5" i="21"/>
  <c r="R5" i="21"/>
  <c r="Q5" i="21"/>
  <c r="P5" i="21"/>
  <c r="N5" i="21"/>
  <c r="M5" i="21"/>
  <c r="L5" i="21"/>
  <c r="J5" i="21"/>
  <c r="I5" i="21"/>
  <c r="H5" i="21"/>
  <c r="F5" i="21"/>
  <c r="E5" i="21"/>
  <c r="D5" i="21"/>
  <c r="AD4" i="21"/>
  <c r="AC4" i="21"/>
  <c r="Z4" i="21"/>
  <c r="Y4" i="21"/>
  <c r="X4" i="21"/>
  <c r="V4" i="21"/>
  <c r="U4" i="21"/>
  <c r="T4" i="21"/>
  <c r="R4" i="21"/>
  <c r="Q4" i="21"/>
  <c r="P4" i="21"/>
  <c r="N4" i="21"/>
  <c r="M4" i="21"/>
  <c r="L4" i="21"/>
  <c r="J4" i="21"/>
  <c r="I4" i="21"/>
  <c r="H4" i="21"/>
  <c r="F4" i="21"/>
  <c r="E4" i="21"/>
  <c r="D4" i="21"/>
  <c r="X109" i="11"/>
  <c r="Y109" i="11"/>
  <c r="Z109" i="11"/>
  <c r="X101" i="11"/>
  <c r="Y101" i="11"/>
  <c r="Z101" i="11"/>
  <c r="T101" i="11"/>
  <c r="U101" i="11"/>
  <c r="V101" i="11"/>
  <c r="P101" i="11"/>
  <c r="Q101" i="11"/>
  <c r="R101" i="11"/>
  <c r="L101" i="11"/>
  <c r="M101" i="11"/>
  <c r="N101" i="11"/>
  <c r="H101" i="11"/>
  <c r="I101" i="11"/>
  <c r="J101" i="11"/>
  <c r="P85" i="11"/>
  <c r="Q85" i="11"/>
  <c r="R85" i="11"/>
  <c r="L85" i="11"/>
  <c r="M85" i="11"/>
  <c r="N85" i="11"/>
  <c r="H85" i="11"/>
  <c r="I85" i="11"/>
  <c r="J85" i="11"/>
  <c r="F77" i="11"/>
  <c r="E77" i="11"/>
  <c r="D77" i="11"/>
  <c r="F76" i="11"/>
  <c r="E76" i="11"/>
  <c r="D76" i="11"/>
  <c r="P61" i="11"/>
  <c r="Q61" i="11"/>
  <c r="R61" i="11"/>
  <c r="P53" i="11"/>
  <c r="Q53" i="11"/>
  <c r="R53" i="11"/>
  <c r="H53" i="11"/>
  <c r="I53" i="11"/>
  <c r="J53" i="11"/>
  <c r="X45" i="11"/>
  <c r="Y45" i="11"/>
  <c r="Z45" i="11"/>
  <c r="T45" i="11"/>
  <c r="U45" i="11"/>
  <c r="V45" i="11"/>
  <c r="P45" i="11"/>
  <c r="Q45" i="11"/>
  <c r="R45" i="11"/>
  <c r="H45" i="11"/>
  <c r="I45" i="11"/>
  <c r="J45" i="11"/>
  <c r="D45" i="11"/>
  <c r="E45" i="11"/>
  <c r="F45" i="11"/>
  <c r="P21" i="11"/>
  <c r="Q21" i="11"/>
  <c r="R21" i="11"/>
  <c r="D5" i="11"/>
  <c r="E5" i="11"/>
  <c r="F5" i="11"/>
  <c r="R5" i="11"/>
  <c r="Q5" i="11"/>
  <c r="P5" i="11"/>
  <c r="X12" i="11"/>
  <c r="D21" i="11"/>
  <c r="F21" i="11"/>
  <c r="L21" i="11"/>
  <c r="N21" i="11"/>
  <c r="AB4" i="11"/>
  <c r="AD229" i="11"/>
  <c r="AC229" i="11"/>
  <c r="AB229" i="11"/>
  <c r="AD228" i="11"/>
  <c r="AC228" i="11"/>
  <c r="AB228" i="11"/>
  <c r="AD221" i="11"/>
  <c r="AC221" i="11"/>
  <c r="AB221" i="11"/>
  <c r="AD220" i="11"/>
  <c r="AC220" i="11"/>
  <c r="AB220" i="11"/>
  <c r="Z229" i="11"/>
  <c r="Y229" i="11"/>
  <c r="X229" i="11"/>
  <c r="Z228" i="11"/>
  <c r="Y228" i="11"/>
  <c r="X228" i="11"/>
  <c r="Z221" i="11"/>
  <c r="Y221" i="11"/>
  <c r="X221" i="11"/>
  <c r="Z220" i="11"/>
  <c r="Y220" i="11"/>
  <c r="X220" i="11"/>
  <c r="Z213" i="11"/>
  <c r="Y213" i="11"/>
  <c r="X213" i="11"/>
  <c r="Z212" i="11"/>
  <c r="Y212" i="11"/>
  <c r="X212" i="11"/>
  <c r="Z205" i="11"/>
  <c r="Y205" i="11"/>
  <c r="X205" i="11"/>
  <c r="Z204" i="11"/>
  <c r="Y204" i="11"/>
  <c r="X204" i="11"/>
  <c r="Z197" i="11"/>
  <c r="Y197" i="11"/>
  <c r="X197" i="11"/>
  <c r="Z196" i="11"/>
  <c r="Y196" i="11"/>
  <c r="X196" i="11"/>
  <c r="Z189" i="11"/>
  <c r="Y189" i="11"/>
  <c r="X189" i="11"/>
  <c r="Z188" i="11"/>
  <c r="Y188" i="11"/>
  <c r="X188" i="11"/>
  <c r="AD213" i="11"/>
  <c r="AC213" i="11"/>
  <c r="AB213" i="11"/>
  <c r="AD212" i="11"/>
  <c r="AC212" i="11"/>
  <c r="AB212" i="11"/>
  <c r="AD205" i="11"/>
  <c r="AC205" i="11"/>
  <c r="AB205" i="11"/>
  <c r="AD204" i="11"/>
  <c r="AC204" i="11"/>
  <c r="AB204" i="11"/>
  <c r="AD197" i="11"/>
  <c r="AC197" i="11"/>
  <c r="AB197" i="11"/>
  <c r="AD196" i="11"/>
  <c r="AC196" i="11"/>
  <c r="AB196" i="11"/>
  <c r="AD189" i="11"/>
  <c r="AC189" i="11"/>
  <c r="AB189" i="11"/>
  <c r="AD188" i="11"/>
  <c r="AC188" i="11"/>
  <c r="AB188" i="11"/>
  <c r="AD181" i="11"/>
  <c r="AC181" i="11"/>
  <c r="AB181" i="11"/>
  <c r="AD180" i="11"/>
  <c r="AC180" i="11"/>
  <c r="AB180" i="11"/>
  <c r="AD173" i="11"/>
  <c r="AC173" i="11"/>
  <c r="AB173" i="11"/>
  <c r="AD172" i="11"/>
  <c r="AC172" i="11"/>
  <c r="AB172" i="11"/>
  <c r="AD165" i="11"/>
  <c r="AC165" i="11"/>
  <c r="AB165" i="11"/>
  <c r="AD164" i="11"/>
  <c r="AC164" i="11"/>
  <c r="AB164" i="11"/>
  <c r="AD157" i="11"/>
  <c r="AC157" i="11"/>
  <c r="AB157" i="11"/>
  <c r="AD156" i="11"/>
  <c r="AC156" i="11"/>
  <c r="AB156" i="11"/>
  <c r="Z181" i="11"/>
  <c r="Y181" i="11"/>
  <c r="X181" i="11"/>
  <c r="Z180" i="11"/>
  <c r="Y180" i="11"/>
  <c r="X180" i="11"/>
  <c r="Z173" i="11"/>
  <c r="Y173" i="11"/>
  <c r="X173" i="11"/>
  <c r="Z172" i="11"/>
  <c r="Y172" i="11"/>
  <c r="X172" i="11"/>
  <c r="Z165" i="11"/>
  <c r="Y165" i="11"/>
  <c r="X165" i="11"/>
  <c r="Z164" i="11"/>
  <c r="Y164" i="11"/>
  <c r="X164" i="11"/>
  <c r="Z157" i="11"/>
  <c r="Y157" i="11"/>
  <c r="X157" i="11"/>
  <c r="Z156" i="11"/>
  <c r="Y156" i="11"/>
  <c r="X156" i="11"/>
  <c r="Z149" i="11"/>
  <c r="Y149" i="11"/>
  <c r="X149" i="11"/>
  <c r="Z148" i="11"/>
  <c r="Y148" i="11"/>
  <c r="X148" i="11"/>
  <c r="Z141" i="11"/>
  <c r="Y141" i="11"/>
  <c r="X141" i="11"/>
  <c r="Z140" i="11"/>
  <c r="Y140" i="11"/>
  <c r="X140" i="11"/>
  <c r="Z133" i="11"/>
  <c r="Y133" i="11"/>
  <c r="X133" i="11"/>
  <c r="Z132" i="11"/>
  <c r="Y132" i="11"/>
  <c r="X132" i="11"/>
  <c r="Z125" i="11"/>
  <c r="Y125" i="11"/>
  <c r="X125" i="11"/>
  <c r="Z124" i="11"/>
  <c r="Y124" i="11"/>
  <c r="X124" i="11"/>
  <c r="AD149" i="11"/>
  <c r="AC149" i="11"/>
  <c r="AB149" i="11"/>
  <c r="AD148" i="11"/>
  <c r="AC148" i="11"/>
  <c r="AB148" i="11"/>
  <c r="AD141" i="11"/>
  <c r="AC141" i="11"/>
  <c r="AB141" i="11"/>
  <c r="AD140" i="11"/>
  <c r="AC140" i="11"/>
  <c r="AB140" i="11"/>
  <c r="AD133" i="11"/>
  <c r="AC133" i="11"/>
  <c r="AB133" i="11"/>
  <c r="AD132" i="11"/>
  <c r="AC132" i="11"/>
  <c r="AB132" i="11"/>
  <c r="AD125" i="11"/>
  <c r="AC125" i="11"/>
  <c r="AB125" i="11"/>
  <c r="AD124" i="11"/>
  <c r="AC124" i="11"/>
  <c r="AB124" i="11"/>
  <c r="AD117" i="11"/>
  <c r="AC117" i="11"/>
  <c r="AB117" i="11"/>
  <c r="AD116" i="11"/>
  <c r="AC116" i="11"/>
  <c r="AB116" i="11"/>
  <c r="AD109" i="11"/>
  <c r="AC109" i="11"/>
  <c r="AB109" i="11"/>
  <c r="AD108" i="11"/>
  <c r="AC108" i="11"/>
  <c r="AB108" i="11"/>
  <c r="AD101" i="11"/>
  <c r="AC101" i="11"/>
  <c r="AB101" i="11"/>
  <c r="AD100" i="11"/>
  <c r="AC100" i="11"/>
  <c r="AB100" i="11"/>
  <c r="Z117" i="11"/>
  <c r="Y117" i="11"/>
  <c r="X117" i="11"/>
  <c r="Z116" i="11"/>
  <c r="Y116" i="11"/>
  <c r="X116" i="11"/>
  <c r="Z108" i="11"/>
  <c r="Y108" i="11"/>
  <c r="Y112" i="11" s="1"/>
  <c r="X108" i="11"/>
  <c r="Z100" i="11"/>
  <c r="Y100" i="11"/>
  <c r="X100" i="11"/>
  <c r="Z93" i="11"/>
  <c r="Y93" i="11"/>
  <c r="X93" i="11"/>
  <c r="Z92" i="11"/>
  <c r="Y92" i="11"/>
  <c r="X92" i="11"/>
  <c r="Z85" i="11"/>
  <c r="Y85" i="11"/>
  <c r="X85" i="11"/>
  <c r="Z84" i="11"/>
  <c r="Y84" i="11"/>
  <c r="X84" i="11"/>
  <c r="Z77" i="11"/>
  <c r="Y77" i="11"/>
  <c r="X77" i="11"/>
  <c r="Z76" i="11"/>
  <c r="Y76" i="11"/>
  <c r="X76" i="11"/>
  <c r="Z69" i="11"/>
  <c r="Y69" i="11"/>
  <c r="X69" i="11"/>
  <c r="Z68" i="11"/>
  <c r="Y68" i="11"/>
  <c r="X68" i="11"/>
  <c r="AD93" i="11"/>
  <c r="AC93" i="11"/>
  <c r="AB93" i="11"/>
  <c r="AD92" i="11"/>
  <c r="AC92" i="11"/>
  <c r="AB92" i="11"/>
  <c r="AD85" i="11"/>
  <c r="AC85" i="11"/>
  <c r="AB85" i="11"/>
  <c r="AD84" i="11"/>
  <c r="AC84" i="11"/>
  <c r="AB84" i="11"/>
  <c r="AD77" i="11"/>
  <c r="AC77" i="11"/>
  <c r="AB77" i="11"/>
  <c r="AD76" i="11"/>
  <c r="AC76" i="11"/>
  <c r="AB76" i="11"/>
  <c r="AD69" i="11"/>
  <c r="AC69" i="11"/>
  <c r="AB69" i="11"/>
  <c r="AD68" i="11"/>
  <c r="AC68" i="11"/>
  <c r="AB68" i="11"/>
  <c r="AD61" i="11"/>
  <c r="AC61" i="11"/>
  <c r="AB61" i="11"/>
  <c r="AD60" i="11"/>
  <c r="AC60" i="11"/>
  <c r="AB60" i="11"/>
  <c r="AD53" i="11"/>
  <c r="AC53" i="11"/>
  <c r="AB53" i="11"/>
  <c r="AD52" i="11"/>
  <c r="AC52" i="11"/>
  <c r="AB52" i="11"/>
  <c r="AD45" i="11"/>
  <c r="AC45" i="11"/>
  <c r="AB45" i="11"/>
  <c r="AD44" i="11"/>
  <c r="AC44" i="11"/>
  <c r="AB44" i="11"/>
  <c r="AD37" i="11"/>
  <c r="AC37" i="11"/>
  <c r="AB37" i="11"/>
  <c r="AD36" i="11"/>
  <c r="AC36" i="11"/>
  <c r="AB36" i="11"/>
  <c r="Z61" i="11"/>
  <c r="Y61" i="11"/>
  <c r="X61" i="11"/>
  <c r="Z60" i="11"/>
  <c r="Y60" i="11"/>
  <c r="Z53" i="11"/>
  <c r="Y53" i="11"/>
  <c r="X53" i="11"/>
  <c r="Z52" i="11"/>
  <c r="Y52" i="11"/>
  <c r="X52" i="11"/>
  <c r="Z44" i="11"/>
  <c r="Y44" i="11"/>
  <c r="X44" i="11"/>
  <c r="Z37" i="11"/>
  <c r="Y37" i="11"/>
  <c r="X37" i="11"/>
  <c r="Z36" i="11"/>
  <c r="Y36" i="11"/>
  <c r="X36" i="11"/>
  <c r="AD29" i="11"/>
  <c r="AC29" i="11"/>
  <c r="AB29" i="11"/>
  <c r="AD28" i="11"/>
  <c r="AC28" i="11"/>
  <c r="AB28" i="11"/>
  <c r="AD21" i="11"/>
  <c r="AC21" i="11"/>
  <c r="AB21" i="11"/>
  <c r="AD20" i="11"/>
  <c r="AC20" i="11"/>
  <c r="AB20" i="11"/>
  <c r="Z29" i="11"/>
  <c r="Y29" i="11"/>
  <c r="X29" i="11"/>
  <c r="Z28" i="11"/>
  <c r="Y28" i="11"/>
  <c r="X28" i="11"/>
  <c r="Z21" i="11"/>
  <c r="Y21" i="11"/>
  <c r="X21" i="11"/>
  <c r="Z20" i="11"/>
  <c r="Y20" i="11"/>
  <c r="X20" i="11"/>
  <c r="V229" i="11"/>
  <c r="U229" i="11"/>
  <c r="T229" i="11"/>
  <c r="V228" i="11"/>
  <c r="U228" i="11"/>
  <c r="T228" i="11"/>
  <c r="V221" i="11"/>
  <c r="U221" i="11"/>
  <c r="T221" i="11"/>
  <c r="V220" i="11"/>
  <c r="U220" i="11"/>
  <c r="T220" i="11"/>
  <c r="V213" i="11"/>
  <c r="U213" i="11"/>
  <c r="T213" i="11"/>
  <c r="V212" i="11"/>
  <c r="U212" i="11"/>
  <c r="T212" i="11"/>
  <c r="V197" i="11"/>
  <c r="U197" i="11"/>
  <c r="T197" i="11"/>
  <c r="V196" i="11"/>
  <c r="U196" i="11"/>
  <c r="T196" i="11"/>
  <c r="V205" i="11"/>
  <c r="U205" i="11"/>
  <c r="T205" i="11"/>
  <c r="V204" i="11"/>
  <c r="U204" i="11"/>
  <c r="T204" i="11"/>
  <c r="V189" i="11"/>
  <c r="U189" i="11"/>
  <c r="T189" i="11"/>
  <c r="V188" i="11"/>
  <c r="U188" i="11"/>
  <c r="T188" i="11"/>
  <c r="V181" i="11"/>
  <c r="U181" i="11"/>
  <c r="T181" i="11"/>
  <c r="V180" i="11"/>
  <c r="U180" i="11"/>
  <c r="T180" i="11"/>
  <c r="V173" i="11"/>
  <c r="U173" i="11"/>
  <c r="T173" i="11"/>
  <c r="T172" i="11"/>
  <c r="V172" i="11"/>
  <c r="U172" i="11"/>
  <c r="V165" i="11"/>
  <c r="U165" i="11"/>
  <c r="T165" i="11"/>
  <c r="U164" i="11"/>
  <c r="T164" i="11"/>
  <c r="V157" i="11"/>
  <c r="U157" i="11"/>
  <c r="T157" i="11"/>
  <c r="V156" i="11"/>
  <c r="U156" i="11"/>
  <c r="T156" i="11"/>
  <c r="V149" i="11"/>
  <c r="U149" i="11"/>
  <c r="T149" i="11"/>
  <c r="V148" i="11"/>
  <c r="U148" i="11"/>
  <c r="T148" i="11"/>
  <c r="V141" i="11"/>
  <c r="U141" i="11"/>
  <c r="T141" i="11"/>
  <c r="V140" i="11"/>
  <c r="U140" i="11"/>
  <c r="T140" i="11"/>
  <c r="V133" i="11"/>
  <c r="U133" i="11"/>
  <c r="T133" i="11"/>
  <c r="V132" i="11"/>
  <c r="U132" i="11"/>
  <c r="T132" i="11"/>
  <c r="V125" i="11"/>
  <c r="U125" i="11"/>
  <c r="T125" i="11"/>
  <c r="V124" i="11"/>
  <c r="U124" i="11"/>
  <c r="T124" i="11"/>
  <c r="V117" i="11"/>
  <c r="U117" i="11"/>
  <c r="T117" i="11"/>
  <c r="V116" i="11"/>
  <c r="U116" i="11"/>
  <c r="T116" i="11"/>
  <c r="V109" i="11"/>
  <c r="U109" i="11"/>
  <c r="T109" i="11"/>
  <c r="V108" i="11"/>
  <c r="U108" i="11"/>
  <c r="T108" i="11"/>
  <c r="V100" i="11"/>
  <c r="U100" i="11"/>
  <c r="T100" i="11"/>
  <c r="V93" i="11"/>
  <c r="U93" i="11"/>
  <c r="T93" i="11"/>
  <c r="V92" i="11"/>
  <c r="U92" i="11"/>
  <c r="T92" i="11"/>
  <c r="V85" i="11"/>
  <c r="U85" i="11"/>
  <c r="T85" i="11"/>
  <c r="V84" i="11"/>
  <c r="U84" i="11"/>
  <c r="T84" i="11"/>
  <c r="V77" i="11"/>
  <c r="U77" i="11"/>
  <c r="T77" i="11"/>
  <c r="V76" i="11"/>
  <c r="U76" i="11"/>
  <c r="T76" i="11"/>
  <c r="V69" i="11"/>
  <c r="U69" i="11"/>
  <c r="T69" i="11"/>
  <c r="V68" i="11"/>
  <c r="U68" i="11"/>
  <c r="T68" i="11"/>
  <c r="V61" i="11"/>
  <c r="U61" i="11"/>
  <c r="T61" i="11"/>
  <c r="V60" i="11"/>
  <c r="X60" i="11" s="1"/>
  <c r="U60" i="11"/>
  <c r="T60" i="11"/>
  <c r="V53" i="11"/>
  <c r="U53" i="11"/>
  <c r="T53" i="11"/>
  <c r="V52" i="11"/>
  <c r="U52" i="11"/>
  <c r="T52" i="11"/>
  <c r="V44" i="11"/>
  <c r="U44" i="11"/>
  <c r="T44" i="11"/>
  <c r="V37" i="11"/>
  <c r="U37" i="11"/>
  <c r="T37" i="11"/>
  <c r="V36" i="11"/>
  <c r="U36" i="11"/>
  <c r="T36" i="11"/>
  <c r="V29" i="11"/>
  <c r="U29" i="11"/>
  <c r="T29" i="11"/>
  <c r="V28" i="11"/>
  <c r="U28" i="11"/>
  <c r="T28" i="11"/>
  <c r="V21" i="11"/>
  <c r="U21" i="11"/>
  <c r="T21" i="11"/>
  <c r="V20" i="11"/>
  <c r="U20" i="11"/>
  <c r="T20" i="11"/>
  <c r="R229" i="11"/>
  <c r="Q229" i="11"/>
  <c r="P229" i="11"/>
  <c r="R228" i="11"/>
  <c r="Q228" i="11"/>
  <c r="P228" i="11"/>
  <c r="R221" i="11"/>
  <c r="Q221" i="11"/>
  <c r="P221" i="11"/>
  <c r="R220" i="11"/>
  <c r="Q220" i="11"/>
  <c r="P220" i="11"/>
  <c r="R213" i="11"/>
  <c r="Q213" i="11"/>
  <c r="P213" i="11"/>
  <c r="R212" i="11"/>
  <c r="Q212" i="11"/>
  <c r="P212" i="11"/>
  <c r="R205" i="11"/>
  <c r="Q205" i="11"/>
  <c r="P205" i="11"/>
  <c r="R204" i="11"/>
  <c r="Q204" i="11"/>
  <c r="P204" i="11"/>
  <c r="R197" i="11"/>
  <c r="Q197" i="11"/>
  <c r="P197" i="11"/>
  <c r="R196" i="11"/>
  <c r="Q196" i="11"/>
  <c r="P196" i="11"/>
  <c r="R181" i="11"/>
  <c r="Q181" i="11"/>
  <c r="P181" i="11"/>
  <c r="R180" i="11"/>
  <c r="Q180" i="11"/>
  <c r="P180" i="11"/>
  <c r="R189" i="11"/>
  <c r="Q189" i="11"/>
  <c r="P189" i="11"/>
  <c r="P188" i="11"/>
  <c r="R188" i="11"/>
  <c r="Q188" i="11"/>
  <c r="R141" i="11"/>
  <c r="Q141" i="11"/>
  <c r="P141" i="11"/>
  <c r="R140" i="11"/>
  <c r="Q140" i="11"/>
  <c r="P140" i="11"/>
  <c r="R149" i="11"/>
  <c r="Q149" i="11"/>
  <c r="P149" i="11"/>
  <c r="R148" i="11"/>
  <c r="Q148" i="11"/>
  <c r="P148" i="11"/>
  <c r="R157" i="11"/>
  <c r="Q157" i="11"/>
  <c r="P157" i="11"/>
  <c r="R156" i="11"/>
  <c r="Q156" i="11"/>
  <c r="P156" i="11"/>
  <c r="R165" i="11"/>
  <c r="Q165" i="11"/>
  <c r="P165" i="11"/>
  <c r="R164" i="11"/>
  <c r="Q164" i="11"/>
  <c r="P164" i="11"/>
  <c r="R173" i="11"/>
  <c r="Q173" i="11"/>
  <c r="P173" i="11"/>
  <c r="R172" i="11"/>
  <c r="Q172" i="11"/>
  <c r="P172" i="11"/>
  <c r="R133" i="11"/>
  <c r="Q133" i="11"/>
  <c r="P133" i="11"/>
  <c r="R132" i="11"/>
  <c r="Q132" i="11"/>
  <c r="P132" i="11"/>
  <c r="R109" i="11"/>
  <c r="Q109" i="11"/>
  <c r="P109" i="11"/>
  <c r="R108" i="11"/>
  <c r="Q108" i="11"/>
  <c r="P108" i="11"/>
  <c r="R100" i="11"/>
  <c r="Q100" i="11"/>
  <c r="Q104" i="11" s="1"/>
  <c r="P100" i="11"/>
  <c r="R93" i="11"/>
  <c r="Q93" i="11"/>
  <c r="P93" i="11"/>
  <c r="R92" i="11"/>
  <c r="Q92" i="11"/>
  <c r="P92" i="11"/>
  <c r="R84" i="11"/>
  <c r="Q84" i="11"/>
  <c r="Q88" i="11" s="1"/>
  <c r="P84" i="11"/>
  <c r="R77" i="11"/>
  <c r="Q77" i="11"/>
  <c r="P77" i="11"/>
  <c r="R76" i="11"/>
  <c r="Q76" i="11"/>
  <c r="P76" i="11"/>
  <c r="R69" i="11"/>
  <c r="Q69" i="11"/>
  <c r="P69" i="11"/>
  <c r="R68" i="11"/>
  <c r="Q68" i="11"/>
  <c r="P68" i="11"/>
  <c r="R60" i="11"/>
  <c r="Q60" i="11"/>
  <c r="Q64" i="11" s="1"/>
  <c r="P60" i="11"/>
  <c r="R52" i="11"/>
  <c r="Q52" i="11"/>
  <c r="Q56" i="11" s="1"/>
  <c r="P52" i="11"/>
  <c r="R44" i="11"/>
  <c r="Q44" i="11"/>
  <c r="P44" i="11"/>
  <c r="R37" i="11"/>
  <c r="Q37" i="11"/>
  <c r="P37" i="11"/>
  <c r="R36" i="11"/>
  <c r="Q36" i="11"/>
  <c r="P36" i="11"/>
  <c r="R29" i="11"/>
  <c r="Q29" i="11"/>
  <c r="P29" i="11"/>
  <c r="R28" i="11"/>
  <c r="Q28" i="11"/>
  <c r="P28" i="11"/>
  <c r="R20" i="11"/>
  <c r="Q20" i="11"/>
  <c r="P20" i="11"/>
  <c r="N229" i="11"/>
  <c r="M229" i="11"/>
  <c r="L229" i="11"/>
  <c r="N228" i="11"/>
  <c r="M228" i="11"/>
  <c r="L228" i="11"/>
  <c r="N221" i="11"/>
  <c r="M221" i="11"/>
  <c r="L221" i="11"/>
  <c r="L220" i="11"/>
  <c r="N220" i="11"/>
  <c r="M220" i="11"/>
  <c r="N213" i="11"/>
  <c r="M213" i="11"/>
  <c r="L213" i="11"/>
  <c r="N212" i="11"/>
  <c r="M212" i="11"/>
  <c r="L212" i="11"/>
  <c r="N205" i="11"/>
  <c r="M205" i="11"/>
  <c r="L205" i="11"/>
  <c r="N204" i="11"/>
  <c r="M204" i="11"/>
  <c r="L204" i="11"/>
  <c r="N197" i="11"/>
  <c r="M197" i="11"/>
  <c r="L197" i="11"/>
  <c r="N196" i="11"/>
  <c r="M196" i="11"/>
  <c r="L196" i="11"/>
  <c r="N189" i="11"/>
  <c r="M189" i="11"/>
  <c r="L189" i="11"/>
  <c r="N188" i="11"/>
  <c r="M188" i="11"/>
  <c r="L188" i="11"/>
  <c r="N181" i="11"/>
  <c r="M181" i="11"/>
  <c r="L181" i="11"/>
  <c r="N180" i="11"/>
  <c r="M180" i="11"/>
  <c r="L180" i="11"/>
  <c r="N173" i="11"/>
  <c r="M173" i="11"/>
  <c r="L173" i="11"/>
  <c r="N172" i="11"/>
  <c r="M172" i="11"/>
  <c r="L172" i="11"/>
  <c r="N165" i="11"/>
  <c r="M165" i="11"/>
  <c r="L165" i="11"/>
  <c r="N164" i="11"/>
  <c r="M164" i="11"/>
  <c r="L164" i="11"/>
  <c r="N157" i="11"/>
  <c r="M157" i="11"/>
  <c r="L157" i="11"/>
  <c r="N156" i="11"/>
  <c r="M156" i="11"/>
  <c r="L156" i="11"/>
  <c r="N149" i="11"/>
  <c r="M149" i="11"/>
  <c r="L149" i="11"/>
  <c r="N148" i="11"/>
  <c r="M148" i="11"/>
  <c r="L148" i="11"/>
  <c r="N141" i="11"/>
  <c r="M141" i="11"/>
  <c r="L141" i="11"/>
  <c r="N140" i="11"/>
  <c r="M140" i="11"/>
  <c r="L140" i="11"/>
  <c r="N133" i="11"/>
  <c r="M133" i="11"/>
  <c r="L133" i="11"/>
  <c r="N132" i="11"/>
  <c r="M132" i="11"/>
  <c r="L132" i="11"/>
  <c r="N125" i="11"/>
  <c r="M125" i="11"/>
  <c r="L125" i="11"/>
  <c r="N124" i="11"/>
  <c r="M124" i="11"/>
  <c r="L124" i="11"/>
  <c r="N117" i="11"/>
  <c r="M117" i="11"/>
  <c r="L117" i="11"/>
  <c r="N116" i="11"/>
  <c r="M116" i="11"/>
  <c r="L116" i="11"/>
  <c r="N109" i="11"/>
  <c r="M109" i="11"/>
  <c r="L109" i="11"/>
  <c r="N108" i="11"/>
  <c r="M108" i="11"/>
  <c r="L108" i="11"/>
  <c r="N100" i="11"/>
  <c r="F100" i="11"/>
  <c r="F101" i="11"/>
  <c r="J100" i="11"/>
  <c r="M100" i="11"/>
  <c r="L100" i="11"/>
  <c r="N93" i="11"/>
  <c r="M93" i="11"/>
  <c r="L93" i="11"/>
  <c r="N92" i="11"/>
  <c r="M92" i="11"/>
  <c r="L92" i="11"/>
  <c r="N84" i="11"/>
  <c r="M84" i="11"/>
  <c r="M88" i="11" s="1"/>
  <c r="L84" i="11"/>
  <c r="N77" i="11"/>
  <c r="M77" i="11"/>
  <c r="L77" i="11"/>
  <c r="N76" i="11"/>
  <c r="M76" i="11"/>
  <c r="L76" i="11"/>
  <c r="N69" i="11"/>
  <c r="M69" i="11"/>
  <c r="L69" i="11"/>
  <c r="N68" i="11"/>
  <c r="M68" i="11"/>
  <c r="L68" i="11"/>
  <c r="N61" i="11"/>
  <c r="M61" i="11"/>
  <c r="L61" i="11"/>
  <c r="N60" i="11"/>
  <c r="M60" i="11"/>
  <c r="L60" i="11"/>
  <c r="N45" i="11"/>
  <c r="M45" i="11"/>
  <c r="L45" i="11"/>
  <c r="N44" i="11"/>
  <c r="M44" i="11"/>
  <c r="L44" i="11"/>
  <c r="N37" i="11"/>
  <c r="M37" i="11"/>
  <c r="L37" i="11"/>
  <c r="N36" i="11"/>
  <c r="M36" i="11"/>
  <c r="L36" i="11"/>
  <c r="N29" i="11"/>
  <c r="M29" i="11"/>
  <c r="L29" i="11"/>
  <c r="N28" i="11"/>
  <c r="M28" i="11"/>
  <c r="L28" i="11"/>
  <c r="M21" i="11"/>
  <c r="N20" i="11"/>
  <c r="M20" i="11"/>
  <c r="L20" i="11"/>
  <c r="J229" i="11"/>
  <c r="I229" i="11"/>
  <c r="H229" i="11"/>
  <c r="J228" i="11"/>
  <c r="I228" i="11"/>
  <c r="H228" i="11"/>
  <c r="J221" i="11"/>
  <c r="I221" i="11"/>
  <c r="H221" i="11"/>
  <c r="J220" i="11"/>
  <c r="I220" i="11"/>
  <c r="H220" i="11"/>
  <c r="J213" i="11"/>
  <c r="I213" i="11"/>
  <c r="H213" i="11"/>
  <c r="J212" i="11"/>
  <c r="I212" i="11"/>
  <c r="H212" i="11"/>
  <c r="J205" i="11"/>
  <c r="I205" i="11"/>
  <c r="H205" i="11"/>
  <c r="J204" i="11"/>
  <c r="I204" i="11"/>
  <c r="H204" i="11"/>
  <c r="J197" i="11"/>
  <c r="I197" i="11"/>
  <c r="H197" i="11"/>
  <c r="J196" i="11"/>
  <c r="I196" i="11"/>
  <c r="H196" i="11"/>
  <c r="D196" i="11"/>
  <c r="D197" i="11"/>
  <c r="J189" i="11"/>
  <c r="I189" i="11"/>
  <c r="H189" i="11"/>
  <c r="J188" i="11"/>
  <c r="I188" i="11"/>
  <c r="H188" i="11"/>
  <c r="J181" i="11"/>
  <c r="I181" i="11"/>
  <c r="H181" i="11"/>
  <c r="J180" i="11"/>
  <c r="F180" i="11"/>
  <c r="F181" i="11"/>
  <c r="I180" i="11"/>
  <c r="H180" i="11"/>
  <c r="J173" i="11"/>
  <c r="I173" i="11"/>
  <c r="H173" i="11"/>
  <c r="J172" i="11"/>
  <c r="I172" i="11"/>
  <c r="H172" i="11"/>
  <c r="J165" i="11"/>
  <c r="I165" i="11"/>
  <c r="H165" i="11"/>
  <c r="H164" i="11"/>
  <c r="J164" i="11"/>
  <c r="I164" i="11"/>
  <c r="J157" i="11"/>
  <c r="I157" i="11"/>
  <c r="H157" i="11"/>
  <c r="J156" i="11"/>
  <c r="I156" i="11"/>
  <c r="H156" i="11"/>
  <c r="J149" i="11"/>
  <c r="I149" i="11"/>
  <c r="H149" i="11"/>
  <c r="J148" i="11"/>
  <c r="I148" i="11"/>
  <c r="H148" i="11"/>
  <c r="J141" i="11"/>
  <c r="I141" i="11"/>
  <c r="H141" i="11"/>
  <c r="J140" i="11"/>
  <c r="I140" i="11"/>
  <c r="H140" i="11"/>
  <c r="J133" i="11"/>
  <c r="I133" i="11"/>
  <c r="H133" i="11"/>
  <c r="J132" i="11"/>
  <c r="I132" i="11"/>
  <c r="H132" i="11"/>
  <c r="J125" i="11"/>
  <c r="I125" i="11"/>
  <c r="H125" i="11"/>
  <c r="J124" i="11"/>
  <c r="I124" i="11"/>
  <c r="H124" i="11"/>
  <c r="J117" i="11"/>
  <c r="I117" i="11"/>
  <c r="H117" i="11"/>
  <c r="J116" i="11"/>
  <c r="I116" i="11"/>
  <c r="H116" i="11"/>
  <c r="J109" i="11"/>
  <c r="I109" i="11"/>
  <c r="H109" i="11"/>
  <c r="J108" i="11"/>
  <c r="I108" i="11"/>
  <c r="H108" i="11"/>
  <c r="I100" i="11"/>
  <c r="H100" i="11"/>
  <c r="J93" i="11"/>
  <c r="I93" i="11"/>
  <c r="H93" i="11"/>
  <c r="J92" i="11"/>
  <c r="I92" i="11"/>
  <c r="H92" i="11"/>
  <c r="J84" i="11"/>
  <c r="I84" i="11"/>
  <c r="H84" i="11"/>
  <c r="J77" i="11"/>
  <c r="I77" i="11"/>
  <c r="H77" i="11"/>
  <c r="J76" i="11"/>
  <c r="I76" i="11"/>
  <c r="H76" i="11"/>
  <c r="J69" i="11"/>
  <c r="I69" i="11"/>
  <c r="H69" i="11"/>
  <c r="J68" i="11"/>
  <c r="I68" i="11"/>
  <c r="H68" i="11"/>
  <c r="J61" i="11"/>
  <c r="I61" i="11"/>
  <c r="H61" i="11"/>
  <c r="J60" i="11"/>
  <c r="I60" i="11"/>
  <c r="H60" i="11"/>
  <c r="J52" i="11"/>
  <c r="I52" i="11"/>
  <c r="H52" i="11"/>
  <c r="J44" i="11"/>
  <c r="I44" i="11"/>
  <c r="H44" i="11"/>
  <c r="J37" i="11"/>
  <c r="I37" i="11"/>
  <c r="H37" i="11"/>
  <c r="J36" i="11"/>
  <c r="I36" i="11"/>
  <c r="H36" i="11"/>
  <c r="J29" i="11"/>
  <c r="I29" i="11"/>
  <c r="H29" i="11"/>
  <c r="J28" i="11"/>
  <c r="I28" i="11"/>
  <c r="H28" i="11"/>
  <c r="J21" i="11"/>
  <c r="I21" i="11"/>
  <c r="H21" i="11"/>
  <c r="J20" i="11"/>
  <c r="I20" i="11"/>
  <c r="H20" i="11"/>
  <c r="F229" i="11"/>
  <c r="E229" i="11"/>
  <c r="D229" i="11"/>
  <c r="F228" i="11"/>
  <c r="E228" i="11"/>
  <c r="D228" i="11"/>
  <c r="F221" i="11"/>
  <c r="E221" i="11"/>
  <c r="D221" i="11"/>
  <c r="F220" i="11"/>
  <c r="E220" i="11"/>
  <c r="D220" i="11"/>
  <c r="F213" i="11"/>
  <c r="E213" i="11"/>
  <c r="D213" i="11"/>
  <c r="F212" i="11"/>
  <c r="E212" i="11"/>
  <c r="D212" i="11"/>
  <c r="F205" i="11"/>
  <c r="F204" i="11"/>
  <c r="E205" i="11"/>
  <c r="D205" i="11"/>
  <c r="E204" i="11"/>
  <c r="D204" i="11"/>
  <c r="F197" i="11"/>
  <c r="E197" i="11"/>
  <c r="F196" i="11"/>
  <c r="E196" i="11"/>
  <c r="F189" i="11"/>
  <c r="E189" i="11"/>
  <c r="D189" i="11"/>
  <c r="F188" i="11"/>
  <c r="E188" i="11"/>
  <c r="D188" i="11"/>
  <c r="E181" i="11"/>
  <c r="D181" i="11"/>
  <c r="E180" i="11"/>
  <c r="D180" i="11"/>
  <c r="F173" i="11"/>
  <c r="E173" i="11"/>
  <c r="D173" i="11"/>
  <c r="F172" i="11"/>
  <c r="E172" i="11"/>
  <c r="D172" i="11"/>
  <c r="F165" i="11"/>
  <c r="E165" i="11"/>
  <c r="D165" i="11"/>
  <c r="F164" i="11"/>
  <c r="E164" i="11"/>
  <c r="D164" i="11"/>
  <c r="F157" i="11"/>
  <c r="E157" i="11"/>
  <c r="D157" i="11"/>
  <c r="F156" i="11"/>
  <c r="E156" i="11"/>
  <c r="D156" i="11"/>
  <c r="F149" i="11"/>
  <c r="E149" i="11"/>
  <c r="D149" i="11"/>
  <c r="F148" i="11"/>
  <c r="E148" i="11"/>
  <c r="D148" i="11"/>
  <c r="F141" i="11"/>
  <c r="E141" i="11"/>
  <c r="D141" i="11"/>
  <c r="F140" i="11"/>
  <c r="E140" i="11"/>
  <c r="D140" i="11"/>
  <c r="F133" i="11"/>
  <c r="E133" i="11"/>
  <c r="D133" i="11"/>
  <c r="F132" i="11"/>
  <c r="E132" i="11"/>
  <c r="D132" i="11"/>
  <c r="F125" i="11"/>
  <c r="E125" i="11"/>
  <c r="D125" i="11"/>
  <c r="F124" i="11"/>
  <c r="R124" i="11"/>
  <c r="R125" i="11"/>
  <c r="E124" i="11"/>
  <c r="D124" i="11"/>
  <c r="F117" i="11"/>
  <c r="E117" i="11"/>
  <c r="D117" i="11"/>
  <c r="F116" i="11"/>
  <c r="E116" i="11"/>
  <c r="D116" i="11"/>
  <c r="F109" i="11"/>
  <c r="E109" i="11"/>
  <c r="D109" i="11"/>
  <c r="F108" i="11"/>
  <c r="E108" i="11"/>
  <c r="D108" i="11"/>
  <c r="E101" i="11"/>
  <c r="D101" i="11"/>
  <c r="E100" i="11"/>
  <c r="D100" i="11"/>
  <c r="F93" i="11"/>
  <c r="E93" i="11"/>
  <c r="D93" i="11"/>
  <c r="F92" i="11"/>
  <c r="E92" i="11"/>
  <c r="D92" i="11"/>
  <c r="F85" i="11"/>
  <c r="E85" i="11"/>
  <c r="D85" i="11"/>
  <c r="F84" i="11"/>
  <c r="E84" i="11"/>
  <c r="D84" i="11"/>
  <c r="F69" i="11"/>
  <c r="E69" i="11"/>
  <c r="D69" i="11"/>
  <c r="F68" i="11"/>
  <c r="E68" i="11"/>
  <c r="D68" i="11"/>
  <c r="F61" i="11"/>
  <c r="E61" i="11"/>
  <c r="D61" i="11"/>
  <c r="F60" i="11"/>
  <c r="E60" i="11"/>
  <c r="D60" i="11"/>
  <c r="F53" i="11"/>
  <c r="E53" i="11"/>
  <c r="D53" i="11"/>
  <c r="F52" i="11"/>
  <c r="E52" i="11"/>
  <c r="D52" i="11"/>
  <c r="F44" i="11"/>
  <c r="E44" i="11"/>
  <c r="D44" i="11"/>
  <c r="F37" i="11"/>
  <c r="E37" i="11"/>
  <c r="D37" i="11"/>
  <c r="F36" i="11"/>
  <c r="E36" i="11"/>
  <c r="D36" i="11"/>
  <c r="F29" i="11"/>
  <c r="E29" i="11"/>
  <c r="D29" i="11"/>
  <c r="F28" i="11"/>
  <c r="E28" i="11"/>
  <c r="D28" i="11"/>
  <c r="E21" i="11"/>
  <c r="F20" i="11"/>
  <c r="E20" i="11"/>
  <c r="D20" i="11"/>
  <c r="AD13" i="11"/>
  <c r="AC13" i="11"/>
  <c r="AB13" i="11"/>
  <c r="AD12" i="11"/>
  <c r="AC12" i="11"/>
  <c r="AB12" i="11"/>
  <c r="Z13" i="11"/>
  <c r="Y13" i="11"/>
  <c r="X13" i="11"/>
  <c r="Z12" i="11"/>
  <c r="Y12" i="11"/>
  <c r="V13" i="11"/>
  <c r="U13" i="11"/>
  <c r="T13" i="11"/>
  <c r="V12" i="11"/>
  <c r="U12" i="11"/>
  <c r="T12" i="11"/>
  <c r="R13" i="11"/>
  <c r="Q13" i="11"/>
  <c r="P13" i="11"/>
  <c r="R12" i="11"/>
  <c r="F12" i="11"/>
  <c r="F13" i="11"/>
  <c r="J12" i="11"/>
  <c r="J13" i="11"/>
  <c r="N12" i="11"/>
  <c r="N13" i="11"/>
  <c r="Q12" i="11"/>
  <c r="P12" i="11"/>
  <c r="M13" i="11"/>
  <c r="L13" i="11"/>
  <c r="L12" i="11"/>
  <c r="M12" i="11"/>
  <c r="I13" i="11"/>
  <c r="H13" i="11"/>
  <c r="I12" i="11"/>
  <c r="H12" i="11"/>
  <c r="E13" i="11"/>
  <c r="D13" i="11"/>
  <c r="D12" i="11"/>
  <c r="E12" i="11"/>
  <c r="AB5" i="11"/>
  <c r="AC5" i="11"/>
  <c r="AD5" i="11"/>
  <c r="X5" i="11"/>
  <c r="Y5" i="11"/>
  <c r="Z5" i="11"/>
  <c r="T5" i="11"/>
  <c r="U5" i="11"/>
  <c r="V5" i="11"/>
  <c r="L5" i="11"/>
  <c r="M5" i="11"/>
  <c r="N5" i="11"/>
  <c r="H5" i="11"/>
  <c r="I5" i="11"/>
  <c r="J5" i="11"/>
  <c r="AD4" i="11"/>
  <c r="AC4" i="11"/>
  <c r="Z4" i="11"/>
  <c r="Y4" i="11"/>
  <c r="X4" i="11"/>
  <c r="V4" i="11"/>
  <c r="U4" i="11"/>
  <c r="T4" i="11"/>
  <c r="T8" i="11" s="1"/>
  <c r="S10" i="11" s="1"/>
  <c r="R4" i="11"/>
  <c r="Q4" i="11"/>
  <c r="P4" i="11"/>
  <c r="N4" i="11"/>
  <c r="M4" i="11"/>
  <c r="L4" i="11"/>
  <c r="I4" i="11"/>
  <c r="E4" i="11"/>
  <c r="AE101" i="11"/>
  <c r="AE102" i="11"/>
  <c r="AE230" i="11"/>
  <c r="AE229" i="11"/>
  <c r="AE222" i="11"/>
  <c r="AE221" i="11"/>
  <c r="AE214" i="11"/>
  <c r="AE213" i="11"/>
  <c r="AE206" i="11"/>
  <c r="AE205" i="11"/>
  <c r="AE198" i="11"/>
  <c r="AE197" i="11"/>
  <c r="AE190" i="11"/>
  <c r="AE189" i="11"/>
  <c r="AE182" i="11"/>
  <c r="AE181" i="11"/>
  <c r="AE174" i="11"/>
  <c r="AE173" i="11"/>
  <c r="AE166" i="11"/>
  <c r="AE165" i="11"/>
  <c r="AE158" i="11"/>
  <c r="AE157" i="11"/>
  <c r="AE150" i="11"/>
  <c r="AE149" i="11"/>
  <c r="AE142" i="11"/>
  <c r="AE141" i="11"/>
  <c r="AE134" i="11"/>
  <c r="AE133" i="11"/>
  <c r="AE126" i="11"/>
  <c r="AE125" i="11"/>
  <c r="AE118" i="11"/>
  <c r="AE117" i="11"/>
  <c r="AE110" i="11"/>
  <c r="AE109" i="11"/>
  <c r="AE94" i="11"/>
  <c r="AE93" i="11"/>
  <c r="AE86" i="11"/>
  <c r="AE85" i="11"/>
  <c r="AE78" i="11"/>
  <c r="AE77" i="11"/>
  <c r="AE70" i="11"/>
  <c r="AE69" i="11"/>
  <c r="AE62" i="11"/>
  <c r="AE61" i="11"/>
  <c r="AE54" i="11"/>
  <c r="AE53" i="11"/>
  <c r="AE46" i="11"/>
  <c r="AE45" i="11"/>
  <c r="AE38" i="11"/>
  <c r="AE37" i="11"/>
  <c r="AE30" i="11"/>
  <c r="AE29" i="11"/>
  <c r="AE22" i="11"/>
  <c r="AE21" i="11"/>
  <c r="AE14" i="11"/>
  <c r="AE13" i="11"/>
  <c r="Q125" i="11"/>
  <c r="P125" i="11"/>
  <c r="Q124" i="11"/>
  <c r="P124" i="11"/>
  <c r="R117" i="11"/>
  <c r="Q117" i="11"/>
  <c r="P117" i="11"/>
  <c r="R116" i="11"/>
  <c r="Q116" i="11"/>
  <c r="P116" i="11"/>
  <c r="F4" i="11"/>
  <c r="F8" i="11" s="1"/>
  <c r="AE6" i="11"/>
  <c r="AE5" i="11"/>
  <c r="D4" i="11"/>
  <c r="I48" i="11" l="1"/>
  <c r="R64" i="11"/>
  <c r="R104" i="11"/>
  <c r="D8" i="21"/>
  <c r="C10" i="21" s="1"/>
  <c r="N8" i="21"/>
  <c r="Y8" i="21"/>
  <c r="I8" i="21"/>
  <c r="T8" i="21"/>
  <c r="S10" i="21" s="1"/>
  <c r="E256" i="11"/>
  <c r="J256" i="11"/>
  <c r="L104" i="11"/>
  <c r="K106" i="11" s="1"/>
  <c r="R88" i="11"/>
  <c r="H8" i="21"/>
  <c r="G10" i="21" s="1"/>
  <c r="U168" i="11"/>
  <c r="Z192" i="11"/>
  <c r="P8" i="21"/>
  <c r="O10" i="21" s="1"/>
  <c r="F256" i="11"/>
  <c r="E8" i="11"/>
  <c r="AD120" i="11"/>
  <c r="H48" i="11"/>
  <c r="G50" i="11" s="1"/>
  <c r="AD216" i="11"/>
  <c r="U256" i="11"/>
  <c r="J88" i="11"/>
  <c r="P256" i="11"/>
  <c r="O258" i="11" s="1"/>
  <c r="Z256" i="11"/>
  <c r="R72" i="11"/>
  <c r="AC80" i="11"/>
  <c r="Y80" i="11"/>
  <c r="AC160" i="11"/>
  <c r="F80" i="11"/>
  <c r="AD8" i="21"/>
  <c r="P248" i="11"/>
  <c r="O250" i="11" s="1"/>
  <c r="U160" i="11"/>
  <c r="V224" i="11"/>
  <c r="AB64" i="11"/>
  <c r="AA66" i="11" s="1"/>
  <c r="AB96" i="11"/>
  <c r="AA98" i="11" s="1"/>
  <c r="X96" i="11"/>
  <c r="W98" i="11" s="1"/>
  <c r="Z184" i="11"/>
  <c r="AB208" i="11"/>
  <c r="AA210" i="11" s="1"/>
  <c r="AB224" i="11"/>
  <c r="AA226" i="11" s="1"/>
  <c r="AD232" i="11"/>
  <c r="D240" i="11"/>
  <c r="C242" i="11" s="1"/>
  <c r="Y240" i="11"/>
  <c r="D256" i="11"/>
  <c r="C258" i="11" s="1"/>
  <c r="X72" i="11"/>
  <c r="W74" i="11" s="1"/>
  <c r="U8" i="21"/>
  <c r="L256" i="11"/>
  <c r="K258" i="11" s="1"/>
  <c r="N104" i="11"/>
  <c r="L128" i="11"/>
  <c r="K130" i="11" s="1"/>
  <c r="T24" i="11"/>
  <c r="S26" i="11" s="1"/>
  <c r="V136" i="11"/>
  <c r="AC24" i="11"/>
  <c r="AC72" i="11"/>
  <c r="AD96" i="11"/>
  <c r="AC120" i="11"/>
  <c r="Y216" i="11"/>
  <c r="AC232" i="11"/>
  <c r="M240" i="11"/>
  <c r="R248" i="11"/>
  <c r="Y256" i="11"/>
  <c r="L56" i="11"/>
  <c r="K58" i="11" s="1"/>
  <c r="X8" i="11"/>
  <c r="W10" i="11" s="1"/>
  <c r="Y8" i="11"/>
  <c r="I176" i="11"/>
  <c r="M112" i="11"/>
  <c r="N160" i="11"/>
  <c r="L184" i="11"/>
  <c r="K186" i="11" s="1"/>
  <c r="Q24" i="11"/>
  <c r="P80" i="11"/>
  <c r="O82" i="11" s="1"/>
  <c r="R96" i="11"/>
  <c r="Q112" i="11"/>
  <c r="Q160" i="11"/>
  <c r="Q184" i="11"/>
  <c r="U40" i="11"/>
  <c r="T56" i="11"/>
  <c r="S58" i="11" s="1"/>
  <c r="T88" i="11"/>
  <c r="S90" i="11" s="1"/>
  <c r="V96" i="11"/>
  <c r="U112" i="11"/>
  <c r="U144" i="11"/>
  <c r="V160" i="11"/>
  <c r="T208" i="11"/>
  <c r="S210" i="11" s="1"/>
  <c r="V200" i="11"/>
  <c r="T232" i="11"/>
  <c r="S234" i="11" s="1"/>
  <c r="Z40" i="11"/>
  <c r="Y56" i="11"/>
  <c r="Y64" i="11"/>
  <c r="AB48" i="11"/>
  <c r="AA50" i="11" s="1"/>
  <c r="AD56" i="11"/>
  <c r="AB80" i="11"/>
  <c r="AA82" i="11" s="1"/>
  <c r="AD88" i="11"/>
  <c r="X80" i="11"/>
  <c r="W82" i="11" s="1"/>
  <c r="Z88" i="11"/>
  <c r="X120" i="11"/>
  <c r="W122" i="11" s="1"/>
  <c r="AB128" i="11"/>
  <c r="AA130" i="11" s="1"/>
  <c r="AD136" i="11"/>
  <c r="X128" i="11"/>
  <c r="W130" i="11" s="1"/>
  <c r="Z136" i="11"/>
  <c r="X160" i="11"/>
  <c r="W162" i="11" s="1"/>
  <c r="Z168" i="11"/>
  <c r="AB160" i="11"/>
  <c r="AA162" i="11" s="1"/>
  <c r="AD168" i="11"/>
  <c r="AB192" i="11"/>
  <c r="AA194" i="11" s="1"/>
  <c r="X192" i="11"/>
  <c r="W194" i="11" s="1"/>
  <c r="Z200" i="11"/>
  <c r="X224" i="11"/>
  <c r="W226" i="11" s="1"/>
  <c r="Z232" i="11"/>
  <c r="AB8" i="11"/>
  <c r="AA10" i="11" s="1"/>
  <c r="V48" i="11"/>
  <c r="E80" i="11"/>
  <c r="N88" i="11"/>
  <c r="E240" i="11"/>
  <c r="P240" i="11"/>
  <c r="O242" i="11" s="1"/>
  <c r="I240" i="11"/>
  <c r="U248" i="11"/>
  <c r="N56" i="11"/>
  <c r="E232" i="11"/>
  <c r="I104" i="11"/>
  <c r="X48" i="11"/>
  <c r="W50" i="11" s="1"/>
  <c r="I216" i="11"/>
  <c r="AD152" i="11"/>
  <c r="AC168" i="11"/>
  <c r="T104" i="11"/>
  <c r="S106" i="11" s="1"/>
  <c r="N72" i="11"/>
  <c r="U48" i="11"/>
  <c r="T96" i="11"/>
  <c r="S98" i="11" s="1"/>
  <c r="U120" i="11"/>
  <c r="U152" i="11"/>
  <c r="V216" i="11"/>
  <c r="X24" i="11"/>
  <c r="W26" i="11" s="1"/>
  <c r="Z32" i="11"/>
  <c r="X40" i="11"/>
  <c r="W42" i="11" s="1"/>
  <c r="Z64" i="11"/>
  <c r="AB56" i="11"/>
  <c r="AA58" i="11" s="1"/>
  <c r="AB88" i="11"/>
  <c r="AA90" i="11" s="1"/>
  <c r="X88" i="11"/>
  <c r="W90" i="11" s="1"/>
  <c r="Z96" i="11"/>
  <c r="AB104" i="11"/>
  <c r="AA106" i="11" s="1"/>
  <c r="AD112" i="11"/>
  <c r="AB136" i="11"/>
  <c r="AA138" i="11" s="1"/>
  <c r="AD144" i="11"/>
  <c r="X136" i="11"/>
  <c r="W138" i="11" s="1"/>
  <c r="Z144" i="11"/>
  <c r="X168" i="11"/>
  <c r="W170" i="11" s="1"/>
  <c r="Z176" i="11"/>
  <c r="AB168" i="11"/>
  <c r="AA170" i="11" s="1"/>
  <c r="AD176" i="11"/>
  <c r="AB200" i="11"/>
  <c r="AA202" i="11" s="1"/>
  <c r="AD208" i="11"/>
  <c r="X200" i="11"/>
  <c r="W202" i="11" s="1"/>
  <c r="Z208" i="11"/>
  <c r="X232" i="11"/>
  <c r="W234" i="11" s="1"/>
  <c r="AD224" i="11"/>
  <c r="F240" i="11"/>
  <c r="Q240" i="11"/>
  <c r="AB240" i="11"/>
  <c r="AA242" i="11" s="1"/>
  <c r="L248" i="11"/>
  <c r="K250" i="11" s="1"/>
  <c r="V248" i="11"/>
  <c r="I88" i="11"/>
  <c r="N112" i="11"/>
  <c r="AD40" i="11"/>
  <c r="E104" i="11"/>
  <c r="J208" i="11"/>
  <c r="N48" i="11"/>
  <c r="L80" i="11"/>
  <c r="K82" i="11" s="1"/>
  <c r="X256" i="11"/>
  <c r="W258" i="11" s="1"/>
  <c r="F48" i="11"/>
  <c r="R256" i="11"/>
  <c r="AC256" i="11"/>
  <c r="H80" i="11"/>
  <c r="G82" i="11" s="1"/>
  <c r="M200" i="11"/>
  <c r="M232" i="11"/>
  <c r="R40" i="11"/>
  <c r="Q216" i="11"/>
  <c r="U32" i="11"/>
  <c r="T80" i="11"/>
  <c r="S82" i="11" s="1"/>
  <c r="U136" i="11"/>
  <c r="T192" i="11"/>
  <c r="S194" i="11" s="1"/>
  <c r="T224" i="11"/>
  <c r="S226" i="11" s="1"/>
  <c r="AB24" i="11"/>
  <c r="AA26" i="11" s="1"/>
  <c r="AD32" i="11"/>
  <c r="AB40" i="11"/>
  <c r="AA42" i="11" s="1"/>
  <c r="AD48" i="11"/>
  <c r="AB72" i="11"/>
  <c r="AA74" i="11" s="1"/>
  <c r="AD80" i="11"/>
  <c r="Z80" i="11"/>
  <c r="Z120" i="11"/>
  <c r="AB120" i="11"/>
  <c r="AA122" i="11" s="1"/>
  <c r="AD128" i="11"/>
  <c r="AB152" i="11"/>
  <c r="AA154" i="11" s="1"/>
  <c r="Z128" i="11"/>
  <c r="X152" i="11"/>
  <c r="W154" i="11" s="1"/>
  <c r="Z160" i="11"/>
  <c r="X184" i="11"/>
  <c r="W186" i="11" s="1"/>
  <c r="AD160" i="11"/>
  <c r="AB184" i="11"/>
  <c r="AA186" i="11" s="1"/>
  <c r="AD192" i="11"/>
  <c r="AB216" i="11"/>
  <c r="AA218" i="11" s="1"/>
  <c r="X216" i="11"/>
  <c r="W218" i="11" s="1"/>
  <c r="Z224" i="11"/>
  <c r="AB232" i="11"/>
  <c r="AA234" i="11" s="1"/>
  <c r="T48" i="11"/>
  <c r="S50" i="11" s="1"/>
  <c r="M104" i="11"/>
  <c r="V240" i="11"/>
  <c r="F248" i="11"/>
  <c r="Q248" i="11"/>
  <c r="AB248" i="11"/>
  <c r="AA250" i="11" s="1"/>
  <c r="V8" i="11"/>
  <c r="E208" i="11"/>
  <c r="J160" i="11"/>
  <c r="F40" i="11"/>
  <c r="E200" i="11"/>
  <c r="D224" i="11"/>
  <c r="C226" i="11" s="1"/>
  <c r="I152" i="11"/>
  <c r="I184" i="11"/>
  <c r="N24" i="11"/>
  <c r="M136" i="11"/>
  <c r="Q168" i="11"/>
  <c r="V88" i="11"/>
  <c r="V208" i="11"/>
  <c r="V232" i="11"/>
  <c r="D24" i="11"/>
  <c r="C26" i="11" s="1"/>
  <c r="D48" i="11"/>
  <c r="C50" i="11" s="1"/>
  <c r="D112" i="11"/>
  <c r="C114" i="11" s="1"/>
  <c r="F120" i="11"/>
  <c r="E176" i="11"/>
  <c r="H56" i="11"/>
  <c r="G58" i="11" s="1"/>
  <c r="R56" i="11"/>
  <c r="T168" i="11"/>
  <c r="S170" i="11" s="1"/>
  <c r="F144" i="11"/>
  <c r="J80" i="11"/>
  <c r="L136" i="11"/>
  <c r="K138" i="11" s="1"/>
  <c r="M192" i="11"/>
  <c r="L232" i="11"/>
  <c r="K234" i="11" s="1"/>
  <c r="R32" i="11"/>
  <c r="Q40" i="11"/>
  <c r="R112" i="11"/>
  <c r="Q144" i="11"/>
  <c r="U88" i="11"/>
  <c r="V112" i="11"/>
  <c r="V144" i="11"/>
  <c r="U232" i="11"/>
  <c r="AC32" i="11"/>
  <c r="Z56" i="11"/>
  <c r="Y120" i="11"/>
  <c r="AC128" i="11"/>
  <c r="Y128" i="11"/>
  <c r="Z152" i="11"/>
  <c r="Y160" i="11"/>
  <c r="X176" i="11"/>
  <c r="W178" i="11" s="1"/>
  <c r="AC192" i="11"/>
  <c r="Y192" i="11"/>
  <c r="Y224" i="11"/>
  <c r="J240" i="11"/>
  <c r="U240" i="11"/>
  <c r="E248" i="11"/>
  <c r="Z248" i="11"/>
  <c r="M56" i="11"/>
  <c r="M32" i="11"/>
  <c r="J8" i="21"/>
  <c r="Z8" i="21"/>
  <c r="Q48" i="11"/>
  <c r="V168" i="11"/>
  <c r="AB256" i="11"/>
  <c r="AA258" i="11" s="1"/>
  <c r="Q256" i="11"/>
  <c r="X64" i="11"/>
  <c r="W66" i="11" s="1"/>
  <c r="V104" i="11"/>
  <c r="J216" i="11"/>
  <c r="N64" i="11"/>
  <c r="L144" i="11"/>
  <c r="K146" i="11" s="1"/>
  <c r="R80" i="11"/>
  <c r="P112" i="11"/>
  <c r="O114" i="11" s="1"/>
  <c r="R152" i="11"/>
  <c r="P184" i="11"/>
  <c r="O186" i="11" s="1"/>
  <c r="U96" i="11"/>
  <c r="U176" i="11"/>
  <c r="Y24" i="11"/>
  <c r="Y40" i="11"/>
  <c r="X56" i="11"/>
  <c r="W58" i="11" s="1"/>
  <c r="AC56" i="11"/>
  <c r="AC88" i="11"/>
  <c r="Y88" i="11"/>
  <c r="X104" i="11"/>
  <c r="W106" i="11" s="1"/>
  <c r="AC136" i="11"/>
  <c r="H16" i="11"/>
  <c r="G18" i="11" s="1"/>
  <c r="N120" i="11"/>
  <c r="Q96" i="11"/>
  <c r="R136" i="11"/>
  <c r="R232" i="11"/>
  <c r="T40" i="11"/>
  <c r="S42" i="11" s="1"/>
  <c r="V120" i="11"/>
  <c r="T144" i="11"/>
  <c r="S146" i="11" s="1"/>
  <c r="U200" i="11"/>
  <c r="V64" i="11"/>
  <c r="D152" i="11"/>
  <c r="C154" i="11" s="1"/>
  <c r="J136" i="11"/>
  <c r="P104" i="11"/>
  <c r="O106" i="11" s="1"/>
  <c r="Q176" i="11"/>
  <c r="V80" i="11"/>
  <c r="U128" i="11"/>
  <c r="T184" i="11"/>
  <c r="S186" i="11" s="1"/>
  <c r="T216" i="11"/>
  <c r="S218" i="11" s="1"/>
  <c r="AD72" i="11"/>
  <c r="Z72" i="11"/>
  <c r="AB112" i="11"/>
  <c r="AA114" i="11" s="1"/>
  <c r="AB144" i="11"/>
  <c r="AA146" i="11" s="1"/>
  <c r="X144" i="11"/>
  <c r="W146" i="11" s="1"/>
  <c r="AB176" i="11"/>
  <c r="AA178" i="11" s="1"/>
  <c r="AD184" i="11"/>
  <c r="X208" i="11"/>
  <c r="W210" i="11" s="1"/>
  <c r="Z216" i="11"/>
  <c r="P24" i="11"/>
  <c r="O26" i="11" s="1"/>
  <c r="P8" i="11"/>
  <c r="O10" i="11" s="1"/>
  <c r="J24" i="11"/>
  <c r="J64" i="11"/>
  <c r="H88" i="11"/>
  <c r="G90" i="11" s="1"/>
  <c r="H160" i="11"/>
  <c r="G162" i="11" s="1"/>
  <c r="M128" i="11"/>
  <c r="N224" i="11"/>
  <c r="P64" i="11"/>
  <c r="O66" i="11" s="1"/>
  <c r="U24" i="11"/>
  <c r="T72" i="11"/>
  <c r="S74" i="11" s="1"/>
  <c r="Q8" i="11"/>
  <c r="J56" i="11"/>
  <c r="M120" i="11"/>
  <c r="M152" i="11"/>
  <c r="Q152" i="11"/>
  <c r="Q232" i="11"/>
  <c r="T64" i="11"/>
  <c r="S66" i="11" s="1"/>
  <c r="V72" i="11"/>
  <c r="Y136" i="11"/>
  <c r="Y168" i="11"/>
  <c r="AC200" i="11"/>
  <c r="Y200" i="11"/>
  <c r="Y232" i="11"/>
  <c r="F8" i="21"/>
  <c r="Q8" i="21"/>
  <c r="AC8" i="21"/>
  <c r="V8" i="21"/>
  <c r="H240" i="11"/>
  <c r="G242" i="11" s="1"/>
  <c r="R240" i="11"/>
  <c r="AC240" i="11"/>
  <c r="M248" i="11"/>
  <c r="X248" i="11"/>
  <c r="W250" i="11" s="1"/>
  <c r="H256" i="11"/>
  <c r="G258" i="11" s="1"/>
  <c r="T256" i="11"/>
  <c r="S258" i="11" s="1"/>
  <c r="AD256" i="11"/>
  <c r="M256" i="11"/>
  <c r="V256" i="11"/>
  <c r="J200" i="11"/>
  <c r="L32" i="11"/>
  <c r="K34" i="11" s="1"/>
  <c r="N40" i="11"/>
  <c r="N80" i="11"/>
  <c r="M96" i="11"/>
  <c r="J104" i="11"/>
  <c r="P144" i="11"/>
  <c r="O146" i="11" s="1"/>
  <c r="P208" i="11"/>
  <c r="O210" i="11" s="1"/>
  <c r="V32" i="11"/>
  <c r="T160" i="11"/>
  <c r="S162" i="11" s="1"/>
  <c r="U192" i="11"/>
  <c r="AC152" i="11"/>
  <c r="Y152" i="11"/>
  <c r="Y184" i="11"/>
  <c r="AC184" i="11"/>
  <c r="AC216" i="11"/>
  <c r="Z48" i="11"/>
  <c r="R8" i="21"/>
  <c r="X240" i="11"/>
  <c r="W242" i="11" s="1"/>
  <c r="H248" i="11"/>
  <c r="G250" i="11" s="1"/>
  <c r="AC248" i="11"/>
  <c r="I256" i="11"/>
  <c r="L120" i="11"/>
  <c r="K122" i="11" s="1"/>
  <c r="Y48" i="11"/>
  <c r="AC96" i="11"/>
  <c r="Y96" i="11"/>
  <c r="X112" i="11"/>
  <c r="W114" i="11" s="1"/>
  <c r="AC112" i="11"/>
  <c r="Y144" i="11"/>
  <c r="Y176" i="11"/>
  <c r="AC224" i="11"/>
  <c r="L240" i="11"/>
  <c r="K242" i="11" s="1"/>
  <c r="U16" i="11"/>
  <c r="J248" i="11"/>
  <c r="H8" i="11"/>
  <c r="G10" i="11" s="1"/>
  <c r="AB16" i="11"/>
  <c r="AA18" i="11" s="1"/>
  <c r="F24" i="11"/>
  <c r="D40" i="11"/>
  <c r="C42" i="11" s="1"/>
  <c r="E128" i="11"/>
  <c r="L40" i="11"/>
  <c r="I192" i="11"/>
  <c r="I208" i="11"/>
  <c r="T240" i="11"/>
  <c r="S242" i="11" s="1"/>
  <c r="AC8" i="11"/>
  <c r="AC16" i="11"/>
  <c r="D160" i="11"/>
  <c r="C162" i="11" s="1"/>
  <c r="F216" i="11"/>
  <c r="H24" i="11"/>
  <c r="G26" i="11" s="1"/>
  <c r="H64" i="11"/>
  <c r="G66" i="11" s="1"/>
  <c r="J96" i="11"/>
  <c r="J144" i="11"/>
  <c r="R144" i="11"/>
  <c r="F168" i="11"/>
  <c r="J112" i="11"/>
  <c r="H136" i="11"/>
  <c r="G138" i="11" s="1"/>
  <c r="R8" i="11"/>
  <c r="X16" i="11"/>
  <c r="W18" i="11" s="1"/>
  <c r="H184" i="11"/>
  <c r="G186" i="11" s="1"/>
  <c r="E72" i="11"/>
  <c r="E144" i="11"/>
  <c r="I40" i="11"/>
  <c r="V176" i="11"/>
  <c r="Z112" i="11"/>
  <c r="M8" i="21"/>
  <c r="M40" i="11"/>
  <c r="M80" i="11"/>
  <c r="N144" i="11"/>
  <c r="L168" i="11"/>
  <c r="K170" i="11" s="1"/>
  <c r="N176" i="11"/>
  <c r="L200" i="11"/>
  <c r="K202" i="11" s="1"/>
  <c r="N208" i="11"/>
  <c r="R160" i="11"/>
  <c r="P216" i="11"/>
  <c r="O218" i="11" s="1"/>
  <c r="T32" i="11"/>
  <c r="S34" i="11" s="1"/>
  <c r="V40" i="11"/>
  <c r="U56" i="11"/>
  <c r="V16" i="11"/>
  <c r="E48" i="11"/>
  <c r="I56" i="11"/>
  <c r="P48" i="11"/>
  <c r="O50" i="11" s="1"/>
  <c r="P176" i="11"/>
  <c r="O178" i="11" s="1"/>
  <c r="Y72" i="11"/>
  <c r="F184" i="11"/>
  <c r="Q192" i="11"/>
  <c r="F32" i="11"/>
  <c r="E88" i="11"/>
  <c r="F152" i="11"/>
  <c r="F208" i="11"/>
  <c r="F232" i="11"/>
  <c r="J48" i="11"/>
  <c r="I64" i="11"/>
  <c r="H120" i="11"/>
  <c r="G122" i="11" s="1"/>
  <c r="M72" i="11"/>
  <c r="N96" i="11"/>
  <c r="N168" i="11"/>
  <c r="N232" i="11"/>
  <c r="Q32" i="11"/>
  <c r="P40" i="11"/>
  <c r="O42" i="11" s="1"/>
  <c r="U80" i="11"/>
  <c r="S81" i="11" s="1"/>
  <c r="Z104" i="11"/>
  <c r="F64" i="11"/>
  <c r="P136" i="11"/>
  <c r="O138" i="11" s="1"/>
  <c r="N8" i="11"/>
  <c r="I16" i="11"/>
  <c r="L24" i="11"/>
  <c r="K26" i="11" s="1"/>
  <c r="L88" i="11"/>
  <c r="V184" i="11"/>
  <c r="T200" i="11"/>
  <c r="S202" i="11" s="1"/>
  <c r="AD64" i="11"/>
  <c r="M160" i="11"/>
  <c r="P72" i="11"/>
  <c r="O74" i="11" s="1"/>
  <c r="P160" i="11"/>
  <c r="N240" i="11"/>
  <c r="AD248" i="11"/>
  <c r="V24" i="11"/>
  <c r="Y32" i="11"/>
  <c r="AC144" i="11"/>
  <c r="AC176" i="11"/>
  <c r="AC208" i="11"/>
  <c r="Y208" i="11"/>
  <c r="U104" i="11"/>
  <c r="Z240" i="11"/>
  <c r="F200" i="11"/>
  <c r="P16" i="11"/>
  <c r="O18" i="11" s="1"/>
  <c r="E168" i="11"/>
  <c r="H208" i="11"/>
  <c r="G210" i="11" s="1"/>
  <c r="L48" i="11"/>
  <c r="K50" i="11" s="1"/>
  <c r="Q200" i="11"/>
  <c r="E216" i="11"/>
  <c r="M24" i="11"/>
  <c r="M48" i="11"/>
  <c r="L208" i="11"/>
  <c r="K210" i="11" s="1"/>
  <c r="M144" i="11"/>
  <c r="M208" i="11"/>
  <c r="Q72" i="11"/>
  <c r="J168" i="11"/>
  <c r="R168" i="11"/>
  <c r="P192" i="11"/>
  <c r="O194" i="11" s="1"/>
  <c r="M184" i="11"/>
  <c r="M216" i="11"/>
  <c r="M224" i="11"/>
  <c r="Q136" i="11"/>
  <c r="D88" i="11"/>
  <c r="F96" i="11"/>
  <c r="F136" i="11"/>
  <c r="E184" i="11"/>
  <c r="F192" i="11"/>
  <c r="I32" i="11"/>
  <c r="I72" i="11"/>
  <c r="I96" i="11"/>
  <c r="H168" i="11"/>
  <c r="G170" i="11" s="1"/>
  <c r="N136" i="11"/>
  <c r="R200" i="11"/>
  <c r="P224" i="11"/>
  <c r="O226" i="11" s="1"/>
  <c r="H200" i="11"/>
  <c r="G202" i="11" s="1"/>
  <c r="H232" i="11"/>
  <c r="G234" i="11" s="1"/>
  <c r="N152" i="11"/>
  <c r="L176" i="11"/>
  <c r="K178" i="11" s="1"/>
  <c r="N184" i="11"/>
  <c r="N216" i="11"/>
  <c r="T128" i="11"/>
  <c r="AD8" i="11"/>
  <c r="R16" i="11"/>
  <c r="E40" i="11"/>
  <c r="D56" i="11"/>
  <c r="C58" i="11" s="1"/>
  <c r="D96" i="11"/>
  <c r="C98" i="11" s="1"/>
  <c r="D168" i="11"/>
  <c r="C170" i="11" s="1"/>
  <c r="D216" i="11"/>
  <c r="C218" i="11" s="1"/>
  <c r="I80" i="11"/>
  <c r="I120" i="11"/>
  <c r="M176" i="11"/>
  <c r="P152" i="11"/>
  <c r="O154" i="11" s="1"/>
  <c r="X8" i="21"/>
  <c r="W10" i="21" s="1"/>
  <c r="D176" i="11"/>
  <c r="C178" i="11" s="1"/>
  <c r="L112" i="11"/>
  <c r="P88" i="11"/>
  <c r="O90" i="11" s="1"/>
  <c r="R120" i="11"/>
  <c r="R128" i="11"/>
  <c r="E160" i="11"/>
  <c r="I24" i="11"/>
  <c r="J72" i="11"/>
  <c r="J176" i="11"/>
  <c r="H192" i="11"/>
  <c r="G194" i="11" s="1"/>
  <c r="H216" i="11"/>
  <c r="G218" i="11" s="1"/>
  <c r="N32" i="11"/>
  <c r="L160" i="11"/>
  <c r="L192" i="11"/>
  <c r="K194" i="11" s="1"/>
  <c r="N200" i="11"/>
  <c r="P32" i="11"/>
  <c r="O34" i="11" s="1"/>
  <c r="Q224" i="11"/>
  <c r="T112" i="11"/>
  <c r="V152" i="11"/>
  <c r="AD24" i="11"/>
  <c r="L16" i="11"/>
  <c r="K18" i="11" s="1"/>
  <c r="D72" i="11"/>
  <c r="C74" i="11" s="1"/>
  <c r="F88" i="11"/>
  <c r="E96" i="11"/>
  <c r="F112" i="11"/>
  <c r="E136" i="11"/>
  <c r="F160" i="11"/>
  <c r="D184" i="11"/>
  <c r="C186" i="11" s="1"/>
  <c r="D208" i="11"/>
  <c r="C210" i="11" s="1"/>
  <c r="D232" i="11"/>
  <c r="C234" i="11" s="1"/>
  <c r="H32" i="11"/>
  <c r="J40" i="11"/>
  <c r="H112" i="11"/>
  <c r="G114" i="11" s="1"/>
  <c r="J120" i="11"/>
  <c r="I136" i="11"/>
  <c r="H176" i="11"/>
  <c r="G178" i="11" s="1"/>
  <c r="R224" i="11"/>
  <c r="AB32" i="11"/>
  <c r="AA34" i="11" s="1"/>
  <c r="P128" i="11"/>
  <c r="O130" i="11" s="1"/>
  <c r="D32" i="11"/>
  <c r="C34" i="11" s="1"/>
  <c r="E192" i="11"/>
  <c r="H72" i="11"/>
  <c r="G74" i="11" s="1"/>
  <c r="H96" i="11"/>
  <c r="G98" i="11" s="1"/>
  <c r="R208" i="11"/>
  <c r="P232" i="11"/>
  <c r="O234" i="11" s="1"/>
  <c r="V192" i="11"/>
  <c r="Q120" i="11"/>
  <c r="I112" i="11"/>
  <c r="I144" i="11"/>
  <c r="H152" i="11"/>
  <c r="L72" i="11"/>
  <c r="K74" i="11" s="1"/>
  <c r="D136" i="11"/>
  <c r="C138" i="11" s="1"/>
  <c r="J16" i="11"/>
  <c r="E152" i="11"/>
  <c r="AD200" i="11"/>
  <c r="AD240" i="11"/>
  <c r="N248" i="11"/>
  <c r="M16" i="11"/>
  <c r="D64" i="11"/>
  <c r="C66" i="11" s="1"/>
  <c r="F72" i="11"/>
  <c r="D104" i="11"/>
  <c r="C106" i="11" s="1"/>
  <c r="D128" i="11"/>
  <c r="C130" i="11" s="1"/>
  <c r="D144" i="11"/>
  <c r="C146" i="11" s="1"/>
  <c r="N128" i="11"/>
  <c r="P96" i="11"/>
  <c r="O98" i="11" s="1"/>
  <c r="AC64" i="11"/>
  <c r="T176" i="11"/>
  <c r="H224" i="11"/>
  <c r="G226" i="11" s="1"/>
  <c r="J232" i="11"/>
  <c r="L152" i="11"/>
  <c r="K154" i="11" s="1"/>
  <c r="R216" i="11"/>
  <c r="AD104" i="11"/>
  <c r="F224" i="11"/>
  <c r="R48" i="11"/>
  <c r="U72" i="11"/>
  <c r="AC40" i="11"/>
  <c r="Z8" i="11"/>
  <c r="Q16" i="11"/>
  <c r="H104" i="11"/>
  <c r="G106" i="11" s="1"/>
  <c r="R24" i="11"/>
  <c r="P56" i="11"/>
  <c r="O58" i="11" s="1"/>
  <c r="N256" i="11"/>
  <c r="D8" i="11"/>
  <c r="C10" i="11" s="1"/>
  <c r="P120" i="11"/>
  <c r="O122" i="11" s="1"/>
  <c r="I8" i="11"/>
  <c r="J8" i="11"/>
  <c r="D16" i="11"/>
  <c r="C18" i="11" s="1"/>
  <c r="Z16" i="11"/>
  <c r="H144" i="11"/>
  <c r="G146" i="11" s="1"/>
  <c r="J152" i="11"/>
  <c r="I232" i="11"/>
  <c r="L224" i="11"/>
  <c r="K226" i="11" s="1"/>
  <c r="P168" i="11"/>
  <c r="O170" i="11" s="1"/>
  <c r="R184" i="11"/>
  <c r="Q208" i="11"/>
  <c r="E8" i="21"/>
  <c r="I248" i="11"/>
  <c r="T248" i="11"/>
  <c r="S250" i="11" s="1"/>
  <c r="AD16" i="11"/>
  <c r="H128" i="11"/>
  <c r="G130" i="11" s="1"/>
  <c r="J224" i="11"/>
  <c r="Y16" i="11"/>
  <c r="E32" i="11"/>
  <c r="E56" i="11"/>
  <c r="E120" i="11"/>
  <c r="F176" i="11"/>
  <c r="E224" i="11"/>
  <c r="H40" i="11"/>
  <c r="I128" i="11"/>
  <c r="I160" i="11"/>
  <c r="M64" i="11"/>
  <c r="L8" i="11"/>
  <c r="K10" i="11" s="1"/>
  <c r="F56" i="11"/>
  <c r="E64" i="11"/>
  <c r="D192" i="11"/>
  <c r="T16" i="11"/>
  <c r="S18" i="11" s="1"/>
  <c r="J184" i="11"/>
  <c r="Q128" i="11"/>
  <c r="E24" i="11"/>
  <c r="J32" i="11"/>
  <c r="I168" i="11"/>
  <c r="M8" i="11"/>
  <c r="F16" i="11"/>
  <c r="E112" i="11"/>
  <c r="D120" i="11"/>
  <c r="C122" i="11" s="1"/>
  <c r="J128" i="11"/>
  <c r="I200" i="11"/>
  <c r="L64" i="11"/>
  <c r="K66" i="11" s="1"/>
  <c r="F104" i="11"/>
  <c r="M168" i="11"/>
  <c r="R176" i="11"/>
  <c r="T136" i="11"/>
  <c r="S138" i="11" s="1"/>
  <c r="U208" i="11"/>
  <c r="V56" i="11"/>
  <c r="I224" i="11"/>
  <c r="R192" i="11"/>
  <c r="Z24" i="11"/>
  <c r="D248" i="11"/>
  <c r="L96" i="11"/>
  <c r="K98" i="11" s="1"/>
  <c r="U64" i="11"/>
  <c r="X32" i="11"/>
  <c r="W34" i="11" s="1"/>
  <c r="AC48" i="11"/>
  <c r="AC104" i="11"/>
  <c r="D80" i="11"/>
  <c r="C82" i="11" s="1"/>
  <c r="L8" i="21"/>
  <c r="AB8" i="21"/>
  <c r="AA10" i="21" s="1"/>
  <c r="Y248" i="11"/>
  <c r="J192" i="11"/>
  <c r="N192" i="11"/>
  <c r="L216" i="11"/>
  <c r="K218" i="11" s="1"/>
  <c r="Q80" i="11"/>
  <c r="V128" i="11"/>
  <c r="T152" i="11"/>
  <c r="S154" i="11" s="1"/>
  <c r="U184" i="11"/>
  <c r="U216" i="11"/>
  <c r="N16" i="11"/>
  <c r="F128" i="11"/>
  <c r="D200" i="11"/>
  <c r="C202" i="11" s="1"/>
  <c r="P200" i="11"/>
  <c r="O202" i="11" s="1"/>
  <c r="T120" i="11"/>
  <c r="S122" i="11" s="1"/>
  <c r="U224" i="11"/>
  <c r="Y104" i="11"/>
  <c r="E16" i="11"/>
  <c r="U8" i="11"/>
  <c r="S9" i="11" s="1"/>
  <c r="G49" i="11" l="1"/>
  <c r="W129" i="11"/>
  <c r="AA153" i="11"/>
  <c r="AA81" i="11"/>
  <c r="O81" i="11"/>
  <c r="AA49" i="11"/>
  <c r="S9" i="21"/>
  <c r="AA41" i="11"/>
  <c r="AA65" i="11"/>
  <c r="S25" i="11"/>
  <c r="W161" i="11"/>
  <c r="S65" i="11"/>
  <c r="C25" i="11"/>
  <c r="A23" i="11" s="1"/>
  <c r="W193" i="11"/>
  <c r="S233" i="11"/>
  <c r="K105" i="11"/>
  <c r="G257" i="11"/>
  <c r="C9" i="21"/>
  <c r="A7" i="21" s="1"/>
  <c r="S217" i="11"/>
  <c r="K137" i="11"/>
  <c r="G241" i="11"/>
  <c r="O9" i="21"/>
  <c r="K81" i="11"/>
  <c r="W73" i="11"/>
  <c r="W97" i="11"/>
  <c r="O249" i="11"/>
  <c r="W225" i="11"/>
  <c r="S209" i="11"/>
  <c r="C113" i="11"/>
  <c r="A111" i="11" s="1"/>
  <c r="W153" i="11"/>
  <c r="O257" i="11"/>
  <c r="G9" i="21"/>
  <c r="K241" i="11"/>
  <c r="W233" i="11"/>
  <c r="W89" i="11"/>
  <c r="AA73" i="11"/>
  <c r="K57" i="11"/>
  <c r="S105" i="11"/>
  <c r="K145" i="11"/>
  <c r="W57" i="11"/>
  <c r="S161" i="11"/>
  <c r="C33" i="11"/>
  <c r="A31" i="11" s="1"/>
  <c r="AA217" i="11"/>
  <c r="AA201" i="11"/>
  <c r="W169" i="11"/>
  <c r="AA177" i="11"/>
  <c r="S97" i="11"/>
  <c r="O17" i="11"/>
  <c r="W9" i="11"/>
  <c r="W49" i="11"/>
  <c r="S201" i="11"/>
  <c r="W121" i="11"/>
  <c r="W65" i="11"/>
  <c r="W249" i="11"/>
  <c r="S73" i="11"/>
  <c r="G17" i="11"/>
  <c r="AA193" i="11"/>
  <c r="S185" i="11"/>
  <c r="C41" i="11"/>
  <c r="A39" i="11" s="1"/>
  <c r="K129" i="11"/>
  <c r="S169" i="11"/>
  <c r="AA129" i="11"/>
  <c r="AA89" i="11"/>
  <c r="C241" i="11"/>
  <c r="A239" i="11" s="1"/>
  <c r="G169" i="11"/>
  <c r="G121" i="11"/>
  <c r="G57" i="11"/>
  <c r="AA225" i="11"/>
  <c r="W113" i="11"/>
  <c r="C161" i="11"/>
  <c r="A159" i="11" s="1"/>
  <c r="G9" i="11"/>
  <c r="O241" i="11"/>
  <c r="AA97" i="11"/>
  <c r="K217" i="11"/>
  <c r="C257" i="11"/>
  <c r="A255" i="11" s="1"/>
  <c r="W201" i="11"/>
  <c r="K185" i="11"/>
  <c r="S57" i="11"/>
  <c r="AA185" i="11"/>
  <c r="K257" i="11"/>
  <c r="A241" i="11"/>
  <c r="A242" i="11" s="1"/>
  <c r="K33" i="11"/>
  <c r="W137" i="11"/>
  <c r="AA209" i="11"/>
  <c r="O9" i="11"/>
  <c r="AA57" i="11"/>
  <c r="W81" i="11"/>
  <c r="W9" i="21"/>
  <c r="G25" i="11"/>
  <c r="A257" i="11"/>
  <c r="A258" i="11" s="1"/>
  <c r="S89" i="11"/>
  <c r="S33" i="11"/>
  <c r="AA257" i="11"/>
  <c r="AA137" i="11"/>
  <c r="G137" i="11"/>
  <c r="AA161" i="11"/>
  <c r="AA233" i="11"/>
  <c r="W257" i="11"/>
  <c r="AA9" i="11"/>
  <c r="W41" i="11"/>
  <c r="O105" i="11"/>
  <c r="AA113" i="11"/>
  <c r="K249" i="11"/>
  <c r="W105" i="11"/>
  <c r="K169" i="11"/>
  <c r="G65" i="11"/>
  <c r="O185" i="11"/>
  <c r="AA241" i="11"/>
  <c r="G89" i="11"/>
  <c r="C153" i="11"/>
  <c r="A151" i="11" s="1"/>
  <c r="O113" i="11"/>
  <c r="AE96" i="11"/>
  <c r="AE97" i="11" s="1"/>
  <c r="AA105" i="11"/>
  <c r="W209" i="11"/>
  <c r="AA249" i="11"/>
  <c r="C9" i="11"/>
  <c r="A7" i="11" s="1"/>
  <c r="S257" i="11"/>
  <c r="C49" i="11"/>
  <c r="A47" i="11" s="1"/>
  <c r="W25" i="11"/>
  <c r="O33" i="11"/>
  <c r="C177" i="11"/>
  <c r="A175" i="11" s="1"/>
  <c r="AA169" i="11"/>
  <c r="W217" i="11"/>
  <c r="K41" i="11"/>
  <c r="AE40" i="11"/>
  <c r="AE41" i="11" s="1"/>
  <c r="S49" i="11"/>
  <c r="AE256" i="11"/>
  <c r="AE257" i="11" s="1"/>
  <c r="S41" i="11"/>
  <c r="AE88" i="11"/>
  <c r="AE89" i="11" s="1"/>
  <c r="G81" i="11"/>
  <c r="AE144" i="11"/>
  <c r="AE145" i="11" s="1"/>
  <c r="W177" i="11"/>
  <c r="C17" i="11"/>
  <c r="A15" i="11" s="1"/>
  <c r="S193" i="11"/>
  <c r="W185" i="11"/>
  <c r="G177" i="11"/>
  <c r="AE64" i="11"/>
  <c r="AE65" i="11" s="1"/>
  <c r="O41" i="11"/>
  <c r="K233" i="11"/>
  <c r="AA25" i="11"/>
  <c r="A201" i="11"/>
  <c r="A202" i="11" s="1"/>
  <c r="C57" i="11"/>
  <c r="A55" i="11" s="1"/>
  <c r="O209" i="11"/>
  <c r="AE120" i="11"/>
  <c r="AE121" i="11" s="1"/>
  <c r="AA145" i="11"/>
  <c r="A25" i="11"/>
  <c r="A26" i="11" s="1"/>
  <c r="O65" i="11"/>
  <c r="C145" i="11"/>
  <c r="A143" i="11" s="1"/>
  <c r="G145" i="11"/>
  <c r="AE104" i="11"/>
  <c r="AE105" i="11" s="1"/>
  <c r="W17" i="11"/>
  <c r="K42" i="11"/>
  <c r="W145" i="11"/>
  <c r="AE80" i="11"/>
  <c r="AE81" i="11" s="1"/>
  <c r="AE8" i="21"/>
  <c r="AE9" i="21" s="1"/>
  <c r="AE160" i="11"/>
  <c r="AE161" i="11" s="1"/>
  <c r="K25" i="11"/>
  <c r="S145" i="11"/>
  <c r="AE184" i="11"/>
  <c r="AE185" i="11" s="1"/>
  <c r="G225" i="11"/>
  <c r="G233" i="11"/>
  <c r="S225" i="11"/>
  <c r="O145" i="11"/>
  <c r="C225" i="11"/>
  <c r="A223" i="11" s="1"/>
  <c r="AE48" i="11"/>
  <c r="AE49" i="11" s="1"/>
  <c r="AE248" i="11"/>
  <c r="AE249" i="11" s="1"/>
  <c r="AE112" i="11"/>
  <c r="AE113" i="11" s="1"/>
  <c r="AA121" i="11"/>
  <c r="A49" i="11"/>
  <c r="A50" i="11" s="1"/>
  <c r="AA17" i="11"/>
  <c r="AE72" i="11"/>
  <c r="AE73" i="11" s="1"/>
  <c r="G97" i="11"/>
  <c r="C217" i="11"/>
  <c r="A215" i="11" s="1"/>
  <c r="AE208" i="11"/>
  <c r="AE209" i="11" s="1"/>
  <c r="A9" i="11"/>
  <c r="A10" i="11" s="1"/>
  <c r="O137" i="11"/>
  <c r="AE32" i="11"/>
  <c r="AE33" i="11" s="1"/>
  <c r="A137" i="11"/>
  <c r="A138" i="11" s="1"/>
  <c r="A225" i="11"/>
  <c r="A226" i="11" s="1"/>
  <c r="G249" i="11"/>
  <c r="O129" i="11"/>
  <c r="G161" i="11"/>
  <c r="K177" i="11"/>
  <c r="G185" i="11"/>
  <c r="K121" i="11"/>
  <c r="A185" i="11"/>
  <c r="A186" i="11" s="1"/>
  <c r="K49" i="11"/>
  <c r="S241" i="11"/>
  <c r="W241" i="11"/>
  <c r="AE168" i="11"/>
  <c r="AE169" i="11" s="1"/>
  <c r="O25" i="11"/>
  <c r="K17" i="11"/>
  <c r="A145" i="11"/>
  <c r="A146" i="11" s="1"/>
  <c r="A209" i="11"/>
  <c r="A210" i="11" s="1"/>
  <c r="K201" i="11"/>
  <c r="A65" i="11"/>
  <c r="A66" i="11" s="1"/>
  <c r="AE224" i="11"/>
  <c r="AE225" i="11" s="1"/>
  <c r="AE232" i="11"/>
  <c r="AE233" i="11" s="1"/>
  <c r="O217" i="11"/>
  <c r="C209" i="11"/>
  <c r="A207" i="11" s="1"/>
  <c r="AE24" i="11"/>
  <c r="AE25" i="11" s="1"/>
  <c r="K9" i="11"/>
  <c r="C97" i="11"/>
  <c r="A95" i="11" s="1"/>
  <c r="AE8" i="11"/>
  <c r="AE9" i="11" s="1"/>
  <c r="AE216" i="11"/>
  <c r="AE217" i="11" s="1"/>
  <c r="AE200" i="11"/>
  <c r="AE201" i="11" s="1"/>
  <c r="AE136" i="11"/>
  <c r="AE137" i="11" s="1"/>
  <c r="AE152" i="11"/>
  <c r="AE153" i="11" s="1"/>
  <c r="C185" i="11"/>
  <c r="A183" i="11" s="1"/>
  <c r="A169" i="11"/>
  <c r="A170" i="11" s="1"/>
  <c r="AE240" i="11"/>
  <c r="AE241" i="11" s="1"/>
  <c r="O177" i="11"/>
  <c r="A17" i="11"/>
  <c r="A18" i="11" s="1"/>
  <c r="C65" i="11"/>
  <c r="A63" i="11" s="1"/>
  <c r="C169" i="11"/>
  <c r="A167" i="11" s="1"/>
  <c r="O49" i="11"/>
  <c r="G105" i="11"/>
  <c r="O161" i="11"/>
  <c r="O162" i="11"/>
  <c r="K90" i="11"/>
  <c r="K89" i="11"/>
  <c r="K73" i="11"/>
  <c r="O73" i="11"/>
  <c r="G113" i="11"/>
  <c r="O225" i="11"/>
  <c r="A233" i="11"/>
  <c r="A234" i="11" s="1"/>
  <c r="G201" i="11"/>
  <c r="A217" i="11"/>
  <c r="A218" i="11" s="1"/>
  <c r="A97" i="11"/>
  <c r="A98" i="11" s="1"/>
  <c r="O153" i="11"/>
  <c r="O193" i="11"/>
  <c r="O233" i="11"/>
  <c r="G209" i="11"/>
  <c r="A81" i="11"/>
  <c r="A82" i="11" s="1"/>
  <c r="G193" i="11"/>
  <c r="K209" i="11"/>
  <c r="A57" i="11"/>
  <c r="A58" i="11" s="1"/>
  <c r="G33" i="11"/>
  <c r="G34" i="11"/>
  <c r="A33" i="11" s="1"/>
  <c r="A34" i="11" s="1"/>
  <c r="C90" i="11"/>
  <c r="C89" i="11"/>
  <c r="A87" i="11" s="1"/>
  <c r="C73" i="11"/>
  <c r="A71" i="11" s="1"/>
  <c r="K162" i="11"/>
  <c r="A161" i="11" s="1"/>
  <c r="A162" i="11" s="1"/>
  <c r="K161" i="11"/>
  <c r="O89" i="11"/>
  <c r="K193" i="11"/>
  <c r="S153" i="11"/>
  <c r="S130" i="11"/>
  <c r="A129" i="11" s="1"/>
  <c r="A130" i="11" s="1"/>
  <c r="S129" i="11"/>
  <c r="G217" i="11"/>
  <c r="C233" i="11"/>
  <c r="A231" i="11" s="1"/>
  <c r="S114" i="11"/>
  <c r="S113" i="11"/>
  <c r="AA33" i="11"/>
  <c r="AE192" i="11"/>
  <c r="AE193" i="11" s="1"/>
  <c r="A121" i="11"/>
  <c r="A122" i="11" s="1"/>
  <c r="A73" i="11"/>
  <c r="A74" i="11" s="1"/>
  <c r="K114" i="11"/>
  <c r="K113" i="11"/>
  <c r="O97" i="11"/>
  <c r="K153" i="11"/>
  <c r="C105" i="11"/>
  <c r="A103" i="11" s="1"/>
  <c r="A105" i="11"/>
  <c r="A106" i="11" s="1"/>
  <c r="G154" i="11"/>
  <c r="A153" i="11" s="1"/>
  <c r="A154" i="11" s="1"/>
  <c r="G153" i="11"/>
  <c r="AE128" i="11"/>
  <c r="AE129" i="11" s="1"/>
  <c r="AE16" i="11"/>
  <c r="AE17" i="11" s="1"/>
  <c r="S178" i="11"/>
  <c r="A177" i="11" s="1"/>
  <c r="A178" i="11" s="1"/>
  <c r="S177" i="11"/>
  <c r="O57" i="11"/>
  <c r="G73" i="11"/>
  <c r="K225" i="11"/>
  <c r="S249" i="11"/>
  <c r="C137" i="11"/>
  <c r="A135" i="11" s="1"/>
  <c r="O169" i="11"/>
  <c r="O121" i="11"/>
  <c r="C129" i="11"/>
  <c r="A127" i="11" s="1"/>
  <c r="C201" i="11"/>
  <c r="A199" i="11" s="1"/>
  <c r="K97" i="11"/>
  <c r="AA9" i="21"/>
  <c r="AE176" i="11"/>
  <c r="AE177" i="11" s="1"/>
  <c r="K10" i="21"/>
  <c r="A9" i="21" s="1"/>
  <c r="A10" i="21" s="1"/>
  <c r="K9" i="21"/>
  <c r="C81" i="11"/>
  <c r="A79" i="11" s="1"/>
  <c r="C121" i="11"/>
  <c r="A119" i="11" s="1"/>
  <c r="C193" i="11"/>
  <c r="A191" i="11" s="1"/>
  <c r="C194" i="11"/>
  <c r="A193" i="11" s="1"/>
  <c r="A194" i="11" s="1"/>
  <c r="K65" i="11"/>
  <c r="O201" i="11"/>
  <c r="S17" i="11"/>
  <c r="AE56" i="11"/>
  <c r="AE57" i="11" s="1"/>
  <c r="W33" i="11"/>
  <c r="S137" i="11"/>
  <c r="G129" i="11"/>
  <c r="C250" i="11"/>
  <c r="A249" i="11" s="1"/>
  <c r="A250" i="11" s="1"/>
  <c r="C249" i="11"/>
  <c r="A247" i="11" s="1"/>
  <c r="S121" i="11"/>
  <c r="G42" i="11"/>
  <c r="G41" i="11"/>
  <c r="A89" i="11" l="1"/>
  <c r="A90" i="11" s="1"/>
  <c r="A41" i="11"/>
  <c r="A42" i="11" s="1"/>
  <c r="A113" i="11"/>
  <c r="A114"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Stuart Murphy</author>
  </authors>
  <commentList>
    <comment ref="D8" authorId="0" shapeId="0" xr:uid="{00000000-0006-0000-0100-000001000000}">
      <text>
        <r>
          <rPr>
            <sz val="8"/>
            <color indexed="81"/>
            <rFont val="Tahoma"/>
            <family val="2"/>
          </rPr>
          <t xml:space="preserve">Total Duty time not including meal breaks
</t>
        </r>
      </text>
    </comment>
    <comment ref="E8" authorId="0" shapeId="0" xr:uid="{00000000-0006-0000-0100-000002000000}">
      <text>
        <r>
          <rPr>
            <sz val="8"/>
            <color indexed="81"/>
            <rFont val="Tahoma"/>
            <family val="2"/>
          </rPr>
          <t xml:space="preserve">Total Drive time for day
</t>
        </r>
      </text>
    </comment>
    <comment ref="H8" authorId="0" shapeId="0" xr:uid="{00000000-0006-0000-0100-000003000000}">
      <text>
        <r>
          <rPr>
            <sz val="8"/>
            <color indexed="81"/>
            <rFont val="Tahoma"/>
            <family val="2"/>
          </rPr>
          <t xml:space="preserve">Total Duty time for day
</t>
        </r>
      </text>
    </comment>
    <comment ref="I8" authorId="0" shapeId="0" xr:uid="{00000000-0006-0000-0100-000004000000}">
      <text>
        <r>
          <rPr>
            <sz val="8"/>
            <color indexed="81"/>
            <rFont val="Tahoma"/>
            <family val="2"/>
          </rPr>
          <t xml:space="preserve">Total Drive time for day
</t>
        </r>
      </text>
    </comment>
    <comment ref="L8" authorId="0" shapeId="0" xr:uid="{00000000-0006-0000-0100-000005000000}">
      <text>
        <r>
          <rPr>
            <sz val="8"/>
            <color indexed="81"/>
            <rFont val="Tahoma"/>
            <family val="2"/>
          </rPr>
          <t xml:space="preserve">Total Duty time for day
</t>
        </r>
      </text>
    </comment>
    <comment ref="M8" authorId="0" shapeId="0" xr:uid="{00000000-0006-0000-0100-000006000000}">
      <text>
        <r>
          <rPr>
            <sz val="8"/>
            <color indexed="81"/>
            <rFont val="Tahoma"/>
            <family val="2"/>
          </rPr>
          <t xml:space="preserve">Total Drive time for day
</t>
        </r>
      </text>
    </comment>
    <comment ref="P8" authorId="0" shapeId="0" xr:uid="{00000000-0006-0000-0100-000007000000}">
      <text>
        <r>
          <rPr>
            <sz val="8"/>
            <color indexed="81"/>
            <rFont val="Tahoma"/>
            <family val="2"/>
          </rPr>
          <t xml:space="preserve">Total Duty time for day
</t>
        </r>
      </text>
    </comment>
    <comment ref="Q8" authorId="0" shapeId="0" xr:uid="{00000000-0006-0000-0100-000008000000}">
      <text>
        <r>
          <rPr>
            <sz val="8"/>
            <color indexed="81"/>
            <rFont val="Tahoma"/>
            <family val="2"/>
          </rPr>
          <t xml:space="preserve">Total Drive time for day
</t>
        </r>
      </text>
    </comment>
    <comment ref="T8" authorId="0" shapeId="0" xr:uid="{00000000-0006-0000-0100-000009000000}">
      <text>
        <r>
          <rPr>
            <sz val="8"/>
            <color indexed="81"/>
            <rFont val="Tahoma"/>
            <family val="2"/>
          </rPr>
          <t xml:space="preserve">Total Duty time for day
</t>
        </r>
      </text>
    </comment>
    <comment ref="U8" authorId="0" shapeId="0" xr:uid="{00000000-0006-0000-0100-00000A000000}">
      <text>
        <r>
          <rPr>
            <sz val="8"/>
            <color indexed="81"/>
            <rFont val="Tahoma"/>
            <family val="2"/>
          </rPr>
          <t xml:space="preserve">Total Drive time for day
</t>
        </r>
      </text>
    </comment>
    <comment ref="X8" authorId="0" shapeId="0" xr:uid="{00000000-0006-0000-0100-00000B000000}">
      <text>
        <r>
          <rPr>
            <sz val="8"/>
            <color indexed="81"/>
            <rFont val="Tahoma"/>
            <family val="2"/>
          </rPr>
          <t xml:space="preserve">Total Duty time for day
</t>
        </r>
      </text>
    </comment>
    <comment ref="Y8" authorId="0" shapeId="0" xr:uid="{00000000-0006-0000-0100-00000C000000}">
      <text>
        <r>
          <rPr>
            <sz val="8"/>
            <color indexed="81"/>
            <rFont val="Tahoma"/>
            <family val="2"/>
          </rPr>
          <t xml:space="preserve">Total Drive time for day
</t>
        </r>
      </text>
    </comment>
    <comment ref="AB8" authorId="0" shapeId="0" xr:uid="{00000000-0006-0000-0100-00000D000000}">
      <text>
        <r>
          <rPr>
            <sz val="8"/>
            <color indexed="81"/>
            <rFont val="Tahoma"/>
            <family val="2"/>
          </rPr>
          <t xml:space="preserve">Total Duty time for day
</t>
        </r>
      </text>
    </comment>
    <comment ref="AC8" authorId="0" shapeId="0" xr:uid="{00000000-0006-0000-0100-00000E000000}">
      <text>
        <r>
          <rPr>
            <sz val="8"/>
            <color indexed="81"/>
            <rFont val="Tahoma"/>
            <family val="2"/>
          </rPr>
          <t xml:space="preserve">Total Drive time for day
</t>
        </r>
      </text>
    </comment>
    <comment ref="AE8" authorId="0" shapeId="0" xr:uid="{00000000-0006-0000-0100-00000F000000}">
      <text>
        <r>
          <rPr>
            <sz val="8"/>
            <color indexed="81"/>
            <rFont val="Tahoma"/>
            <family val="2"/>
          </rPr>
          <t xml:space="preserve">Total Duty time for day
</t>
        </r>
      </text>
    </comment>
    <comment ref="AF8" authorId="0" shapeId="0" xr:uid="{00000000-0006-0000-0100-000010000000}">
      <text>
        <r>
          <rPr>
            <sz val="8"/>
            <color indexed="81"/>
            <rFont val="Tahoma"/>
            <family val="2"/>
          </rPr>
          <t xml:space="preserve">Insert Paid Hours from PSP.  Must be inputted as time 00:00
</t>
        </r>
      </text>
    </comment>
    <comment ref="AG8" authorId="1" shapeId="0" xr:uid="{00000000-0006-0000-0100-000011000000}">
      <text>
        <r>
          <rPr>
            <b/>
            <sz val="9"/>
            <color indexed="81"/>
            <rFont val="Tahoma"/>
            <family val="2"/>
          </rPr>
          <t xml:space="preserve">Insert reason for Variance
</t>
        </r>
      </text>
    </comment>
    <comment ref="D16" authorId="0" shapeId="0" xr:uid="{00000000-0006-0000-0100-000012000000}">
      <text>
        <r>
          <rPr>
            <sz val="8"/>
            <color indexed="81"/>
            <rFont val="Tahoma"/>
            <family val="2"/>
          </rPr>
          <t xml:space="preserve">Total Duty time for day
</t>
        </r>
      </text>
    </comment>
    <comment ref="E16" authorId="0" shapeId="0" xr:uid="{00000000-0006-0000-0100-000013000000}">
      <text>
        <r>
          <rPr>
            <sz val="8"/>
            <color indexed="81"/>
            <rFont val="Tahoma"/>
            <family val="2"/>
          </rPr>
          <t xml:space="preserve">Total Drive time for day
</t>
        </r>
      </text>
    </comment>
    <comment ref="H16" authorId="0" shapeId="0" xr:uid="{00000000-0006-0000-0100-000014000000}">
      <text>
        <r>
          <rPr>
            <sz val="8"/>
            <color indexed="81"/>
            <rFont val="Tahoma"/>
            <family val="2"/>
          </rPr>
          <t xml:space="preserve">Total Duty time for day
</t>
        </r>
      </text>
    </comment>
    <comment ref="I16" authorId="0" shapeId="0" xr:uid="{00000000-0006-0000-0100-000015000000}">
      <text>
        <r>
          <rPr>
            <sz val="8"/>
            <color indexed="81"/>
            <rFont val="Tahoma"/>
            <family val="2"/>
          </rPr>
          <t xml:space="preserve">Total Drive time for day
</t>
        </r>
      </text>
    </comment>
    <comment ref="L16" authorId="0" shapeId="0" xr:uid="{00000000-0006-0000-0100-000016000000}">
      <text>
        <r>
          <rPr>
            <sz val="8"/>
            <color indexed="81"/>
            <rFont val="Tahoma"/>
            <family val="2"/>
          </rPr>
          <t xml:space="preserve">Total Duty time for day
</t>
        </r>
      </text>
    </comment>
    <comment ref="M16" authorId="0" shapeId="0" xr:uid="{00000000-0006-0000-0100-000017000000}">
      <text>
        <r>
          <rPr>
            <sz val="8"/>
            <color indexed="81"/>
            <rFont val="Tahoma"/>
            <family val="2"/>
          </rPr>
          <t xml:space="preserve">Total Drive time for day
</t>
        </r>
      </text>
    </comment>
    <comment ref="P16" authorId="0" shapeId="0" xr:uid="{00000000-0006-0000-0100-000018000000}">
      <text>
        <r>
          <rPr>
            <sz val="8"/>
            <color indexed="81"/>
            <rFont val="Tahoma"/>
            <family val="2"/>
          </rPr>
          <t xml:space="preserve">Total Duty time for day
</t>
        </r>
      </text>
    </comment>
    <comment ref="Q16" authorId="0" shapeId="0" xr:uid="{00000000-0006-0000-0100-000019000000}">
      <text>
        <r>
          <rPr>
            <sz val="8"/>
            <color indexed="81"/>
            <rFont val="Tahoma"/>
            <family val="2"/>
          </rPr>
          <t xml:space="preserve">Total Drive time for day
</t>
        </r>
      </text>
    </comment>
    <comment ref="T16" authorId="0" shapeId="0" xr:uid="{00000000-0006-0000-0100-00001A000000}">
      <text>
        <r>
          <rPr>
            <sz val="8"/>
            <color indexed="81"/>
            <rFont val="Tahoma"/>
            <family val="2"/>
          </rPr>
          <t xml:space="preserve">Total Duty time for day
</t>
        </r>
      </text>
    </comment>
    <comment ref="U16" authorId="0" shapeId="0" xr:uid="{00000000-0006-0000-0100-00001B000000}">
      <text>
        <r>
          <rPr>
            <sz val="8"/>
            <color indexed="81"/>
            <rFont val="Tahoma"/>
            <family val="2"/>
          </rPr>
          <t xml:space="preserve">Total Drive time for day
</t>
        </r>
      </text>
    </comment>
    <comment ref="X16" authorId="0" shapeId="0" xr:uid="{00000000-0006-0000-0100-00001C000000}">
      <text>
        <r>
          <rPr>
            <sz val="8"/>
            <color indexed="81"/>
            <rFont val="Tahoma"/>
            <family val="2"/>
          </rPr>
          <t xml:space="preserve">Total Duty time for day
</t>
        </r>
      </text>
    </comment>
    <comment ref="Y16" authorId="0" shapeId="0" xr:uid="{00000000-0006-0000-0100-00001D000000}">
      <text>
        <r>
          <rPr>
            <sz val="8"/>
            <color indexed="81"/>
            <rFont val="Tahoma"/>
            <family val="2"/>
          </rPr>
          <t xml:space="preserve">Total Drive time for day
</t>
        </r>
      </text>
    </comment>
    <comment ref="AB16" authorId="0" shapeId="0" xr:uid="{00000000-0006-0000-0100-00001E000000}">
      <text>
        <r>
          <rPr>
            <sz val="8"/>
            <color indexed="81"/>
            <rFont val="Tahoma"/>
            <family val="2"/>
          </rPr>
          <t xml:space="preserve">Total Duty time for day
</t>
        </r>
      </text>
    </comment>
    <comment ref="AC16" authorId="0" shapeId="0" xr:uid="{00000000-0006-0000-0100-00001F000000}">
      <text>
        <r>
          <rPr>
            <sz val="8"/>
            <color indexed="81"/>
            <rFont val="Tahoma"/>
            <family val="2"/>
          </rPr>
          <t xml:space="preserve">Total Drive time for day
</t>
        </r>
      </text>
    </comment>
    <comment ref="AE16" authorId="0" shapeId="0" xr:uid="{00000000-0006-0000-0100-000020000000}">
      <text>
        <r>
          <rPr>
            <sz val="8"/>
            <color indexed="81"/>
            <rFont val="Tahoma"/>
            <family val="2"/>
          </rPr>
          <t xml:space="preserve">Total Duty time for day
</t>
        </r>
      </text>
    </comment>
    <comment ref="AF16" authorId="0" shapeId="0" xr:uid="{00000000-0006-0000-0100-000021000000}">
      <text>
        <r>
          <rPr>
            <sz val="8"/>
            <color indexed="81"/>
            <rFont val="Tahoma"/>
            <family val="2"/>
          </rPr>
          <t xml:space="preserve">Insert Paid Hours from PSP.  Must be inputted as time 00:00
</t>
        </r>
      </text>
    </comment>
    <comment ref="AG16" authorId="1" shapeId="0" xr:uid="{00000000-0006-0000-0100-000022000000}">
      <text>
        <r>
          <rPr>
            <b/>
            <sz val="9"/>
            <color indexed="81"/>
            <rFont val="Tahoma"/>
            <family val="2"/>
          </rPr>
          <t xml:space="preserve">Insert reason for Variance
</t>
        </r>
      </text>
    </comment>
    <comment ref="D24" authorId="0" shapeId="0" xr:uid="{00000000-0006-0000-0100-000023000000}">
      <text>
        <r>
          <rPr>
            <sz val="8"/>
            <color indexed="81"/>
            <rFont val="Tahoma"/>
            <family val="2"/>
          </rPr>
          <t xml:space="preserve">Total Duty time for day
</t>
        </r>
      </text>
    </comment>
    <comment ref="E24" authorId="0" shapeId="0" xr:uid="{00000000-0006-0000-0100-000024000000}">
      <text>
        <r>
          <rPr>
            <sz val="8"/>
            <color indexed="81"/>
            <rFont val="Tahoma"/>
            <family val="2"/>
          </rPr>
          <t xml:space="preserve">Total Drive time for day
</t>
        </r>
      </text>
    </comment>
    <comment ref="H24" authorId="0" shapeId="0" xr:uid="{00000000-0006-0000-0100-000025000000}">
      <text>
        <r>
          <rPr>
            <sz val="8"/>
            <color indexed="81"/>
            <rFont val="Tahoma"/>
            <family val="2"/>
          </rPr>
          <t xml:space="preserve">Total Duty time for day
</t>
        </r>
      </text>
    </comment>
    <comment ref="I24" authorId="0" shapeId="0" xr:uid="{00000000-0006-0000-0100-000026000000}">
      <text>
        <r>
          <rPr>
            <sz val="8"/>
            <color indexed="81"/>
            <rFont val="Tahoma"/>
            <family val="2"/>
          </rPr>
          <t xml:space="preserve">Total Drive time for day
</t>
        </r>
      </text>
    </comment>
    <comment ref="L24" authorId="0" shapeId="0" xr:uid="{00000000-0006-0000-0100-000027000000}">
      <text>
        <r>
          <rPr>
            <sz val="8"/>
            <color indexed="81"/>
            <rFont val="Tahoma"/>
            <family val="2"/>
          </rPr>
          <t xml:space="preserve">Total Duty time for day
</t>
        </r>
      </text>
    </comment>
    <comment ref="M24" authorId="0" shapeId="0" xr:uid="{00000000-0006-0000-0100-000028000000}">
      <text>
        <r>
          <rPr>
            <sz val="8"/>
            <color indexed="81"/>
            <rFont val="Tahoma"/>
            <family val="2"/>
          </rPr>
          <t xml:space="preserve">Total Drive time for day
</t>
        </r>
      </text>
    </comment>
    <comment ref="P24" authorId="0" shapeId="0" xr:uid="{00000000-0006-0000-0100-000029000000}">
      <text>
        <r>
          <rPr>
            <sz val="8"/>
            <color indexed="81"/>
            <rFont val="Tahoma"/>
            <family val="2"/>
          </rPr>
          <t xml:space="preserve">Total Duty time for day
</t>
        </r>
      </text>
    </comment>
    <comment ref="Q24" authorId="0" shapeId="0" xr:uid="{00000000-0006-0000-0100-00002A000000}">
      <text>
        <r>
          <rPr>
            <sz val="8"/>
            <color indexed="81"/>
            <rFont val="Tahoma"/>
            <family val="2"/>
          </rPr>
          <t xml:space="preserve">Total Drive time for day
</t>
        </r>
      </text>
    </comment>
    <comment ref="T24" authorId="0" shapeId="0" xr:uid="{00000000-0006-0000-0100-00002B000000}">
      <text>
        <r>
          <rPr>
            <sz val="8"/>
            <color indexed="81"/>
            <rFont val="Tahoma"/>
            <family val="2"/>
          </rPr>
          <t xml:space="preserve">Total Duty time for day
</t>
        </r>
      </text>
    </comment>
    <comment ref="U24" authorId="0" shapeId="0" xr:uid="{00000000-0006-0000-0100-00002C000000}">
      <text>
        <r>
          <rPr>
            <sz val="8"/>
            <color indexed="81"/>
            <rFont val="Tahoma"/>
            <family val="2"/>
          </rPr>
          <t xml:space="preserve">Total Drive time for day
</t>
        </r>
      </text>
    </comment>
    <comment ref="X24" authorId="0" shapeId="0" xr:uid="{00000000-0006-0000-0100-00002D000000}">
      <text>
        <r>
          <rPr>
            <sz val="8"/>
            <color indexed="81"/>
            <rFont val="Tahoma"/>
            <family val="2"/>
          </rPr>
          <t xml:space="preserve">Total Duty time for day
</t>
        </r>
      </text>
    </comment>
    <comment ref="Y24" authorId="0" shapeId="0" xr:uid="{00000000-0006-0000-0100-00002E000000}">
      <text>
        <r>
          <rPr>
            <sz val="8"/>
            <color indexed="81"/>
            <rFont val="Tahoma"/>
            <family val="2"/>
          </rPr>
          <t xml:space="preserve">Total Drive time for day
</t>
        </r>
      </text>
    </comment>
    <comment ref="AB24" authorId="0" shapeId="0" xr:uid="{00000000-0006-0000-0100-00002F000000}">
      <text>
        <r>
          <rPr>
            <sz val="8"/>
            <color indexed="81"/>
            <rFont val="Tahoma"/>
            <family val="2"/>
          </rPr>
          <t xml:space="preserve">Total Duty time for day
</t>
        </r>
      </text>
    </comment>
    <comment ref="AC24" authorId="0" shapeId="0" xr:uid="{00000000-0006-0000-0100-000030000000}">
      <text>
        <r>
          <rPr>
            <sz val="8"/>
            <color indexed="81"/>
            <rFont val="Tahoma"/>
            <family val="2"/>
          </rPr>
          <t xml:space="preserve">Total Drive time for day
</t>
        </r>
      </text>
    </comment>
    <comment ref="AE24" authorId="0" shapeId="0" xr:uid="{00000000-0006-0000-0100-000031000000}">
      <text>
        <r>
          <rPr>
            <sz val="8"/>
            <color indexed="81"/>
            <rFont val="Tahoma"/>
            <family val="2"/>
          </rPr>
          <t xml:space="preserve">Total Duty time for day
</t>
        </r>
      </text>
    </comment>
    <comment ref="AF24" authorId="0" shapeId="0" xr:uid="{00000000-0006-0000-0100-000032000000}">
      <text>
        <r>
          <rPr>
            <sz val="8"/>
            <color indexed="81"/>
            <rFont val="Tahoma"/>
            <family val="2"/>
          </rPr>
          <t xml:space="preserve">Insert Paid Hours from PSP.  Must be inputted as time 00:00
</t>
        </r>
      </text>
    </comment>
    <comment ref="AG24" authorId="1" shapeId="0" xr:uid="{00000000-0006-0000-0100-000033000000}">
      <text>
        <r>
          <rPr>
            <b/>
            <sz val="9"/>
            <color indexed="81"/>
            <rFont val="Tahoma"/>
            <family val="2"/>
          </rPr>
          <t xml:space="preserve">Insert reason for Variance
</t>
        </r>
      </text>
    </comment>
    <comment ref="D32" authorId="0" shapeId="0" xr:uid="{00000000-0006-0000-0100-000034000000}">
      <text>
        <r>
          <rPr>
            <sz val="8"/>
            <color indexed="81"/>
            <rFont val="Tahoma"/>
            <family val="2"/>
          </rPr>
          <t xml:space="preserve">Total Duty time for day
</t>
        </r>
      </text>
    </comment>
    <comment ref="E32" authorId="0" shapeId="0" xr:uid="{00000000-0006-0000-0100-000035000000}">
      <text>
        <r>
          <rPr>
            <sz val="8"/>
            <color indexed="81"/>
            <rFont val="Tahoma"/>
            <family val="2"/>
          </rPr>
          <t xml:space="preserve">Total Drive time for day
</t>
        </r>
      </text>
    </comment>
    <comment ref="H32" authorId="0" shapeId="0" xr:uid="{00000000-0006-0000-0100-000036000000}">
      <text>
        <r>
          <rPr>
            <sz val="8"/>
            <color indexed="81"/>
            <rFont val="Tahoma"/>
            <family val="2"/>
          </rPr>
          <t xml:space="preserve">Total Duty time for day
</t>
        </r>
      </text>
    </comment>
    <comment ref="I32" authorId="0" shapeId="0" xr:uid="{00000000-0006-0000-0100-000037000000}">
      <text>
        <r>
          <rPr>
            <sz val="8"/>
            <color indexed="81"/>
            <rFont val="Tahoma"/>
            <family val="2"/>
          </rPr>
          <t xml:space="preserve">Total Drive time for day
</t>
        </r>
      </text>
    </comment>
    <comment ref="L32" authorId="0" shapeId="0" xr:uid="{00000000-0006-0000-0100-000038000000}">
      <text>
        <r>
          <rPr>
            <sz val="8"/>
            <color indexed="81"/>
            <rFont val="Tahoma"/>
            <family val="2"/>
          </rPr>
          <t xml:space="preserve">Total Duty time for day
</t>
        </r>
      </text>
    </comment>
    <comment ref="M32" authorId="0" shapeId="0" xr:uid="{00000000-0006-0000-0100-000039000000}">
      <text>
        <r>
          <rPr>
            <sz val="8"/>
            <color indexed="81"/>
            <rFont val="Tahoma"/>
            <family val="2"/>
          </rPr>
          <t xml:space="preserve">Total Drive time for day
</t>
        </r>
      </text>
    </comment>
    <comment ref="P32" authorId="0" shapeId="0" xr:uid="{00000000-0006-0000-0100-00003A000000}">
      <text>
        <r>
          <rPr>
            <sz val="8"/>
            <color indexed="81"/>
            <rFont val="Tahoma"/>
            <family val="2"/>
          </rPr>
          <t xml:space="preserve">Total Duty time for day
</t>
        </r>
      </text>
    </comment>
    <comment ref="Q32" authorId="0" shapeId="0" xr:uid="{00000000-0006-0000-0100-00003B000000}">
      <text>
        <r>
          <rPr>
            <sz val="8"/>
            <color indexed="81"/>
            <rFont val="Tahoma"/>
            <family val="2"/>
          </rPr>
          <t xml:space="preserve">Total Drive time for day
</t>
        </r>
      </text>
    </comment>
    <comment ref="T32" authorId="0" shapeId="0" xr:uid="{00000000-0006-0000-0100-00003C000000}">
      <text>
        <r>
          <rPr>
            <sz val="8"/>
            <color indexed="81"/>
            <rFont val="Tahoma"/>
            <family val="2"/>
          </rPr>
          <t xml:space="preserve">Total Duty time for day
</t>
        </r>
      </text>
    </comment>
    <comment ref="U32" authorId="0" shapeId="0" xr:uid="{00000000-0006-0000-0100-00003D000000}">
      <text>
        <r>
          <rPr>
            <sz val="8"/>
            <color indexed="81"/>
            <rFont val="Tahoma"/>
            <family val="2"/>
          </rPr>
          <t xml:space="preserve">Total Drive time for day
</t>
        </r>
      </text>
    </comment>
    <comment ref="X32" authorId="0" shapeId="0" xr:uid="{00000000-0006-0000-0100-00003E000000}">
      <text>
        <r>
          <rPr>
            <sz val="8"/>
            <color indexed="81"/>
            <rFont val="Tahoma"/>
            <family val="2"/>
          </rPr>
          <t xml:space="preserve">Total Duty time for day
</t>
        </r>
      </text>
    </comment>
    <comment ref="Y32" authorId="0" shapeId="0" xr:uid="{00000000-0006-0000-0100-00003F000000}">
      <text>
        <r>
          <rPr>
            <sz val="8"/>
            <color indexed="81"/>
            <rFont val="Tahoma"/>
            <family val="2"/>
          </rPr>
          <t xml:space="preserve">Total Drive time for day
</t>
        </r>
      </text>
    </comment>
    <comment ref="AB32" authorId="0" shapeId="0" xr:uid="{00000000-0006-0000-0100-000040000000}">
      <text>
        <r>
          <rPr>
            <sz val="8"/>
            <color indexed="81"/>
            <rFont val="Tahoma"/>
            <family val="2"/>
          </rPr>
          <t xml:space="preserve">Total Duty time for day
</t>
        </r>
      </text>
    </comment>
    <comment ref="AC32" authorId="0" shapeId="0" xr:uid="{00000000-0006-0000-0100-000041000000}">
      <text>
        <r>
          <rPr>
            <sz val="8"/>
            <color indexed="81"/>
            <rFont val="Tahoma"/>
            <family val="2"/>
          </rPr>
          <t xml:space="preserve">Total Drive time for day
</t>
        </r>
      </text>
    </comment>
    <comment ref="AE32" authorId="0" shapeId="0" xr:uid="{00000000-0006-0000-0100-000042000000}">
      <text>
        <r>
          <rPr>
            <sz val="8"/>
            <color indexed="81"/>
            <rFont val="Tahoma"/>
            <family val="2"/>
          </rPr>
          <t xml:space="preserve">Total Duty time for day
</t>
        </r>
      </text>
    </comment>
    <comment ref="AF32" authorId="0" shapeId="0" xr:uid="{00000000-0006-0000-0100-000043000000}">
      <text>
        <r>
          <rPr>
            <sz val="8"/>
            <color indexed="81"/>
            <rFont val="Tahoma"/>
            <family val="2"/>
          </rPr>
          <t xml:space="preserve">Insert Paid Hours from PSP.  Must be inputted as time 00:00
</t>
        </r>
      </text>
    </comment>
    <comment ref="AG32" authorId="1" shapeId="0" xr:uid="{00000000-0006-0000-0100-000044000000}">
      <text>
        <r>
          <rPr>
            <b/>
            <sz val="9"/>
            <color indexed="81"/>
            <rFont val="Tahoma"/>
            <family val="2"/>
          </rPr>
          <t xml:space="preserve">Insert reason for Variance
</t>
        </r>
      </text>
    </comment>
    <comment ref="D40" authorId="0" shapeId="0" xr:uid="{00000000-0006-0000-0100-000045000000}">
      <text>
        <r>
          <rPr>
            <sz val="8"/>
            <color indexed="81"/>
            <rFont val="Tahoma"/>
            <family val="2"/>
          </rPr>
          <t xml:space="preserve">Total Duty time for day
</t>
        </r>
      </text>
    </comment>
    <comment ref="E40" authorId="0" shapeId="0" xr:uid="{00000000-0006-0000-0100-000046000000}">
      <text>
        <r>
          <rPr>
            <sz val="8"/>
            <color indexed="81"/>
            <rFont val="Tahoma"/>
            <family val="2"/>
          </rPr>
          <t xml:space="preserve">Total Drive time for day
</t>
        </r>
      </text>
    </comment>
    <comment ref="H40" authorId="0" shapeId="0" xr:uid="{00000000-0006-0000-0100-000047000000}">
      <text>
        <r>
          <rPr>
            <sz val="8"/>
            <color indexed="81"/>
            <rFont val="Tahoma"/>
            <family val="2"/>
          </rPr>
          <t xml:space="preserve">Total Duty time for day
</t>
        </r>
      </text>
    </comment>
    <comment ref="I40" authorId="0" shapeId="0" xr:uid="{00000000-0006-0000-0100-000048000000}">
      <text>
        <r>
          <rPr>
            <sz val="8"/>
            <color indexed="81"/>
            <rFont val="Tahoma"/>
            <family val="2"/>
          </rPr>
          <t xml:space="preserve">Total Drive time for day
</t>
        </r>
      </text>
    </comment>
    <comment ref="L40" authorId="0" shapeId="0" xr:uid="{00000000-0006-0000-0100-000049000000}">
      <text>
        <r>
          <rPr>
            <sz val="8"/>
            <color indexed="81"/>
            <rFont val="Tahoma"/>
            <family val="2"/>
          </rPr>
          <t xml:space="preserve">Total Duty time for day
</t>
        </r>
      </text>
    </comment>
    <comment ref="M40" authorId="0" shapeId="0" xr:uid="{00000000-0006-0000-0100-00004A000000}">
      <text>
        <r>
          <rPr>
            <sz val="8"/>
            <color indexed="81"/>
            <rFont val="Tahoma"/>
            <family val="2"/>
          </rPr>
          <t xml:space="preserve">Total Drive time for day
</t>
        </r>
      </text>
    </comment>
    <comment ref="P40" authorId="0" shapeId="0" xr:uid="{00000000-0006-0000-0100-00004B000000}">
      <text>
        <r>
          <rPr>
            <sz val="8"/>
            <color indexed="81"/>
            <rFont val="Tahoma"/>
            <family val="2"/>
          </rPr>
          <t xml:space="preserve">Total Duty time for day
</t>
        </r>
      </text>
    </comment>
    <comment ref="Q40" authorId="0" shapeId="0" xr:uid="{00000000-0006-0000-0100-00004C000000}">
      <text>
        <r>
          <rPr>
            <sz val="8"/>
            <color indexed="81"/>
            <rFont val="Tahoma"/>
            <family val="2"/>
          </rPr>
          <t xml:space="preserve">Total Drive time for day
</t>
        </r>
      </text>
    </comment>
    <comment ref="T40" authorId="0" shapeId="0" xr:uid="{00000000-0006-0000-0100-00004D000000}">
      <text>
        <r>
          <rPr>
            <sz val="8"/>
            <color indexed="81"/>
            <rFont val="Tahoma"/>
            <family val="2"/>
          </rPr>
          <t xml:space="preserve">Total Duty time for day
</t>
        </r>
      </text>
    </comment>
    <comment ref="U40" authorId="0" shapeId="0" xr:uid="{00000000-0006-0000-0100-00004E000000}">
      <text>
        <r>
          <rPr>
            <sz val="8"/>
            <color indexed="81"/>
            <rFont val="Tahoma"/>
            <family val="2"/>
          </rPr>
          <t xml:space="preserve">Total Drive time for day
</t>
        </r>
      </text>
    </comment>
    <comment ref="X40" authorId="0" shapeId="0" xr:uid="{00000000-0006-0000-0100-00004F000000}">
      <text>
        <r>
          <rPr>
            <sz val="8"/>
            <color indexed="81"/>
            <rFont val="Tahoma"/>
            <family val="2"/>
          </rPr>
          <t xml:space="preserve">Total Duty time for day
</t>
        </r>
      </text>
    </comment>
    <comment ref="Y40" authorId="0" shapeId="0" xr:uid="{00000000-0006-0000-0100-000050000000}">
      <text>
        <r>
          <rPr>
            <sz val="8"/>
            <color indexed="81"/>
            <rFont val="Tahoma"/>
            <family val="2"/>
          </rPr>
          <t xml:space="preserve">Total Drive time for day
</t>
        </r>
      </text>
    </comment>
    <comment ref="AB40" authorId="0" shapeId="0" xr:uid="{00000000-0006-0000-0100-000051000000}">
      <text>
        <r>
          <rPr>
            <sz val="8"/>
            <color indexed="81"/>
            <rFont val="Tahoma"/>
            <family val="2"/>
          </rPr>
          <t xml:space="preserve">Total Duty time for day
</t>
        </r>
      </text>
    </comment>
    <comment ref="AC40" authorId="0" shapeId="0" xr:uid="{00000000-0006-0000-0100-000052000000}">
      <text>
        <r>
          <rPr>
            <sz val="8"/>
            <color indexed="81"/>
            <rFont val="Tahoma"/>
            <family val="2"/>
          </rPr>
          <t xml:space="preserve">Total Drive time for day
</t>
        </r>
      </text>
    </comment>
    <comment ref="AE40" authorId="0" shapeId="0" xr:uid="{00000000-0006-0000-0100-000053000000}">
      <text>
        <r>
          <rPr>
            <sz val="8"/>
            <color indexed="81"/>
            <rFont val="Tahoma"/>
            <family val="2"/>
          </rPr>
          <t xml:space="preserve">Total Duty time for day
</t>
        </r>
      </text>
    </comment>
    <comment ref="AF40" authorId="0" shapeId="0" xr:uid="{00000000-0006-0000-0100-000054000000}">
      <text>
        <r>
          <rPr>
            <sz val="8"/>
            <color indexed="81"/>
            <rFont val="Tahoma"/>
            <family val="2"/>
          </rPr>
          <t xml:space="preserve">Insert Paid Hours from PSP.  Must be inputted as time 00:00
</t>
        </r>
      </text>
    </comment>
    <comment ref="AG40" authorId="1" shapeId="0" xr:uid="{00000000-0006-0000-0100-000055000000}">
      <text>
        <r>
          <rPr>
            <b/>
            <sz val="9"/>
            <color indexed="81"/>
            <rFont val="Tahoma"/>
            <family val="2"/>
          </rPr>
          <t xml:space="preserve">Insert reason for Variance
</t>
        </r>
      </text>
    </comment>
    <comment ref="D48" authorId="0" shapeId="0" xr:uid="{00000000-0006-0000-0100-000056000000}">
      <text>
        <r>
          <rPr>
            <sz val="8"/>
            <color indexed="81"/>
            <rFont val="Tahoma"/>
            <family val="2"/>
          </rPr>
          <t xml:space="preserve">Total Duty time not including meal breaks
</t>
        </r>
      </text>
    </comment>
    <comment ref="E48" authorId="0" shapeId="0" xr:uid="{00000000-0006-0000-0100-000057000000}">
      <text>
        <r>
          <rPr>
            <sz val="8"/>
            <color indexed="81"/>
            <rFont val="Tahoma"/>
            <family val="2"/>
          </rPr>
          <t xml:space="preserve">Total Drive time for day
</t>
        </r>
      </text>
    </comment>
    <comment ref="H48" authorId="0" shapeId="0" xr:uid="{00000000-0006-0000-0100-000058000000}">
      <text>
        <r>
          <rPr>
            <sz val="8"/>
            <color indexed="81"/>
            <rFont val="Tahoma"/>
            <family val="2"/>
          </rPr>
          <t xml:space="preserve">Total Duty time for day
</t>
        </r>
      </text>
    </comment>
    <comment ref="I48" authorId="0" shapeId="0" xr:uid="{00000000-0006-0000-0100-000059000000}">
      <text>
        <r>
          <rPr>
            <sz val="8"/>
            <color indexed="81"/>
            <rFont val="Tahoma"/>
            <family val="2"/>
          </rPr>
          <t xml:space="preserve">Total Drive time for day
</t>
        </r>
      </text>
    </comment>
    <comment ref="L48" authorId="0" shapeId="0" xr:uid="{00000000-0006-0000-0100-00005A000000}">
      <text>
        <r>
          <rPr>
            <sz val="8"/>
            <color indexed="81"/>
            <rFont val="Tahoma"/>
            <family val="2"/>
          </rPr>
          <t xml:space="preserve">Total Duty time for day
</t>
        </r>
      </text>
    </comment>
    <comment ref="M48" authorId="0" shapeId="0" xr:uid="{00000000-0006-0000-0100-00005B000000}">
      <text>
        <r>
          <rPr>
            <sz val="8"/>
            <color indexed="81"/>
            <rFont val="Tahoma"/>
            <family val="2"/>
          </rPr>
          <t xml:space="preserve">Total Drive time for day
</t>
        </r>
      </text>
    </comment>
    <comment ref="P48" authorId="0" shapeId="0" xr:uid="{00000000-0006-0000-0100-00005C000000}">
      <text>
        <r>
          <rPr>
            <sz val="8"/>
            <color indexed="81"/>
            <rFont val="Tahoma"/>
            <family val="2"/>
          </rPr>
          <t xml:space="preserve">Total Duty time for day
</t>
        </r>
      </text>
    </comment>
    <comment ref="Q48" authorId="0" shapeId="0" xr:uid="{00000000-0006-0000-0100-00005D000000}">
      <text>
        <r>
          <rPr>
            <sz val="8"/>
            <color indexed="81"/>
            <rFont val="Tahoma"/>
            <family val="2"/>
          </rPr>
          <t xml:space="preserve">Total Drive time for day
</t>
        </r>
      </text>
    </comment>
    <comment ref="T48" authorId="0" shapeId="0" xr:uid="{00000000-0006-0000-0100-00005E000000}">
      <text>
        <r>
          <rPr>
            <sz val="8"/>
            <color indexed="81"/>
            <rFont val="Tahoma"/>
            <family val="2"/>
          </rPr>
          <t xml:space="preserve">Total Duty time for day
</t>
        </r>
      </text>
    </comment>
    <comment ref="U48" authorId="0" shapeId="0" xr:uid="{00000000-0006-0000-0100-00005F000000}">
      <text>
        <r>
          <rPr>
            <sz val="8"/>
            <color indexed="81"/>
            <rFont val="Tahoma"/>
            <family val="2"/>
          </rPr>
          <t xml:space="preserve">Total Drive time for day
</t>
        </r>
      </text>
    </comment>
    <comment ref="X48" authorId="0" shapeId="0" xr:uid="{00000000-0006-0000-0100-000060000000}">
      <text>
        <r>
          <rPr>
            <sz val="8"/>
            <color indexed="81"/>
            <rFont val="Tahoma"/>
            <family val="2"/>
          </rPr>
          <t xml:space="preserve">Total Duty time for day
</t>
        </r>
      </text>
    </comment>
    <comment ref="Y48" authorId="0" shapeId="0" xr:uid="{00000000-0006-0000-0100-000061000000}">
      <text>
        <r>
          <rPr>
            <sz val="8"/>
            <color indexed="81"/>
            <rFont val="Tahoma"/>
            <family val="2"/>
          </rPr>
          <t xml:space="preserve">Total Drive time for day
</t>
        </r>
      </text>
    </comment>
    <comment ref="AB48" authorId="0" shapeId="0" xr:uid="{00000000-0006-0000-0100-000062000000}">
      <text>
        <r>
          <rPr>
            <sz val="8"/>
            <color indexed="81"/>
            <rFont val="Tahoma"/>
            <family val="2"/>
          </rPr>
          <t xml:space="preserve">Total Duty time for day
</t>
        </r>
      </text>
    </comment>
    <comment ref="AC48" authorId="0" shapeId="0" xr:uid="{00000000-0006-0000-0100-000063000000}">
      <text>
        <r>
          <rPr>
            <sz val="8"/>
            <color indexed="81"/>
            <rFont val="Tahoma"/>
            <family val="2"/>
          </rPr>
          <t xml:space="preserve">Total Drive time for day
</t>
        </r>
      </text>
    </comment>
    <comment ref="AE48" authorId="0" shapeId="0" xr:uid="{00000000-0006-0000-0100-000064000000}">
      <text>
        <r>
          <rPr>
            <sz val="8"/>
            <color indexed="81"/>
            <rFont val="Tahoma"/>
            <family val="2"/>
          </rPr>
          <t xml:space="preserve">Total Duty time for day
</t>
        </r>
      </text>
    </comment>
    <comment ref="AF48" authorId="0" shapeId="0" xr:uid="{00000000-0006-0000-0100-000065000000}">
      <text>
        <r>
          <rPr>
            <sz val="8"/>
            <color indexed="81"/>
            <rFont val="Tahoma"/>
            <family val="2"/>
          </rPr>
          <t xml:space="preserve">Insert Paid Hours from PSP.  Must be inputted as time 00:00
</t>
        </r>
      </text>
    </comment>
    <comment ref="AG48" authorId="1" shapeId="0" xr:uid="{00000000-0006-0000-0100-000066000000}">
      <text>
        <r>
          <rPr>
            <b/>
            <sz val="9"/>
            <color indexed="81"/>
            <rFont val="Tahoma"/>
            <family val="2"/>
          </rPr>
          <t xml:space="preserve">Insert reason for Variance
</t>
        </r>
      </text>
    </comment>
    <comment ref="D56" authorId="0" shapeId="0" xr:uid="{00000000-0006-0000-0100-000067000000}">
      <text>
        <r>
          <rPr>
            <sz val="8"/>
            <color indexed="81"/>
            <rFont val="Tahoma"/>
            <family val="2"/>
          </rPr>
          <t xml:space="preserve">Total Duty time for day
</t>
        </r>
      </text>
    </comment>
    <comment ref="E56" authorId="0" shapeId="0" xr:uid="{00000000-0006-0000-0100-000068000000}">
      <text>
        <r>
          <rPr>
            <sz val="8"/>
            <color indexed="81"/>
            <rFont val="Tahoma"/>
            <family val="2"/>
          </rPr>
          <t xml:space="preserve">Total Drive time for day
</t>
        </r>
      </text>
    </comment>
    <comment ref="H56" authorId="0" shapeId="0" xr:uid="{00000000-0006-0000-0100-000069000000}">
      <text>
        <r>
          <rPr>
            <sz val="8"/>
            <color indexed="81"/>
            <rFont val="Tahoma"/>
            <family val="2"/>
          </rPr>
          <t xml:space="preserve">Total Duty time for day
</t>
        </r>
      </text>
    </comment>
    <comment ref="I56" authorId="0" shapeId="0" xr:uid="{00000000-0006-0000-0100-00006A000000}">
      <text>
        <r>
          <rPr>
            <sz val="8"/>
            <color indexed="81"/>
            <rFont val="Tahoma"/>
            <family val="2"/>
          </rPr>
          <t xml:space="preserve">Total Drive time for day
</t>
        </r>
      </text>
    </comment>
    <comment ref="L56" authorId="0" shapeId="0" xr:uid="{00000000-0006-0000-0100-00006B000000}">
      <text>
        <r>
          <rPr>
            <sz val="8"/>
            <color indexed="81"/>
            <rFont val="Tahoma"/>
            <family val="2"/>
          </rPr>
          <t xml:space="preserve">Total Duty time for day
</t>
        </r>
      </text>
    </comment>
    <comment ref="M56" authorId="0" shapeId="0" xr:uid="{00000000-0006-0000-0100-00006C000000}">
      <text>
        <r>
          <rPr>
            <sz val="8"/>
            <color indexed="81"/>
            <rFont val="Tahoma"/>
            <family val="2"/>
          </rPr>
          <t xml:space="preserve">Total Drive time for day
</t>
        </r>
      </text>
    </comment>
    <comment ref="P56" authorId="0" shapeId="0" xr:uid="{00000000-0006-0000-0100-00006D000000}">
      <text>
        <r>
          <rPr>
            <sz val="8"/>
            <color indexed="81"/>
            <rFont val="Tahoma"/>
            <family val="2"/>
          </rPr>
          <t xml:space="preserve">Total Duty time for day
</t>
        </r>
      </text>
    </comment>
    <comment ref="Q56" authorId="0" shapeId="0" xr:uid="{00000000-0006-0000-0100-00006E000000}">
      <text>
        <r>
          <rPr>
            <sz val="8"/>
            <color indexed="81"/>
            <rFont val="Tahoma"/>
            <family val="2"/>
          </rPr>
          <t xml:space="preserve">Total Drive time for day
</t>
        </r>
      </text>
    </comment>
    <comment ref="T56" authorId="0" shapeId="0" xr:uid="{00000000-0006-0000-0100-00006F000000}">
      <text>
        <r>
          <rPr>
            <sz val="8"/>
            <color indexed="81"/>
            <rFont val="Tahoma"/>
            <family val="2"/>
          </rPr>
          <t xml:space="preserve">Total Duty time for day
</t>
        </r>
      </text>
    </comment>
    <comment ref="U56" authorId="0" shapeId="0" xr:uid="{00000000-0006-0000-0100-000070000000}">
      <text>
        <r>
          <rPr>
            <sz val="8"/>
            <color indexed="81"/>
            <rFont val="Tahoma"/>
            <family val="2"/>
          </rPr>
          <t xml:space="preserve">Total Drive time for day
</t>
        </r>
      </text>
    </comment>
    <comment ref="X56" authorId="0" shapeId="0" xr:uid="{00000000-0006-0000-0100-000071000000}">
      <text>
        <r>
          <rPr>
            <sz val="8"/>
            <color indexed="81"/>
            <rFont val="Tahoma"/>
            <family val="2"/>
          </rPr>
          <t xml:space="preserve">Total Duty time for day
</t>
        </r>
      </text>
    </comment>
    <comment ref="Y56" authorId="0" shapeId="0" xr:uid="{00000000-0006-0000-0100-000072000000}">
      <text>
        <r>
          <rPr>
            <sz val="8"/>
            <color indexed="81"/>
            <rFont val="Tahoma"/>
            <family val="2"/>
          </rPr>
          <t xml:space="preserve">Total Drive time for day
</t>
        </r>
      </text>
    </comment>
    <comment ref="AB56" authorId="0" shapeId="0" xr:uid="{00000000-0006-0000-0100-000073000000}">
      <text>
        <r>
          <rPr>
            <sz val="8"/>
            <color indexed="81"/>
            <rFont val="Tahoma"/>
            <family val="2"/>
          </rPr>
          <t xml:space="preserve">Total Duty time for day
</t>
        </r>
      </text>
    </comment>
    <comment ref="AC56" authorId="0" shapeId="0" xr:uid="{00000000-0006-0000-0100-000074000000}">
      <text>
        <r>
          <rPr>
            <sz val="8"/>
            <color indexed="81"/>
            <rFont val="Tahoma"/>
            <family val="2"/>
          </rPr>
          <t xml:space="preserve">Total Drive time for day
</t>
        </r>
      </text>
    </comment>
    <comment ref="AE56" authorId="0" shapeId="0" xr:uid="{00000000-0006-0000-0100-000075000000}">
      <text>
        <r>
          <rPr>
            <sz val="8"/>
            <color indexed="81"/>
            <rFont val="Tahoma"/>
            <family val="2"/>
          </rPr>
          <t xml:space="preserve">Total Duty time for day
</t>
        </r>
      </text>
    </comment>
    <comment ref="AF56" authorId="0" shapeId="0" xr:uid="{00000000-0006-0000-0100-000076000000}">
      <text>
        <r>
          <rPr>
            <sz val="8"/>
            <color indexed="81"/>
            <rFont val="Tahoma"/>
            <family val="2"/>
          </rPr>
          <t xml:space="preserve">Insert Paid Hours from PSP.  Must be inputted as time 00:00
</t>
        </r>
      </text>
    </comment>
    <comment ref="AG56" authorId="1" shapeId="0" xr:uid="{00000000-0006-0000-0100-000077000000}">
      <text>
        <r>
          <rPr>
            <b/>
            <sz val="9"/>
            <color indexed="81"/>
            <rFont val="Tahoma"/>
            <family val="2"/>
          </rPr>
          <t xml:space="preserve">Insert reason for Variance
</t>
        </r>
      </text>
    </comment>
    <comment ref="D64" authorId="0" shapeId="0" xr:uid="{00000000-0006-0000-0100-000078000000}">
      <text>
        <r>
          <rPr>
            <sz val="8"/>
            <color indexed="81"/>
            <rFont val="Tahoma"/>
            <family val="2"/>
          </rPr>
          <t xml:space="preserve">Total Duty time for day
</t>
        </r>
      </text>
    </comment>
    <comment ref="E64" authorId="0" shapeId="0" xr:uid="{00000000-0006-0000-0100-000079000000}">
      <text>
        <r>
          <rPr>
            <sz val="8"/>
            <color indexed="81"/>
            <rFont val="Tahoma"/>
            <family val="2"/>
          </rPr>
          <t xml:space="preserve">Total Drive time for day
</t>
        </r>
      </text>
    </comment>
    <comment ref="H64" authorId="0" shapeId="0" xr:uid="{00000000-0006-0000-0100-00007A000000}">
      <text>
        <r>
          <rPr>
            <sz val="8"/>
            <color indexed="81"/>
            <rFont val="Tahoma"/>
            <family val="2"/>
          </rPr>
          <t xml:space="preserve">Total Duty time for day
</t>
        </r>
      </text>
    </comment>
    <comment ref="I64" authorId="0" shapeId="0" xr:uid="{00000000-0006-0000-0100-00007B000000}">
      <text>
        <r>
          <rPr>
            <sz val="8"/>
            <color indexed="81"/>
            <rFont val="Tahoma"/>
            <family val="2"/>
          </rPr>
          <t xml:space="preserve">Total Drive time for day
</t>
        </r>
      </text>
    </comment>
    <comment ref="L64" authorId="0" shapeId="0" xr:uid="{00000000-0006-0000-0100-00007C000000}">
      <text>
        <r>
          <rPr>
            <sz val="8"/>
            <color indexed="81"/>
            <rFont val="Tahoma"/>
            <family val="2"/>
          </rPr>
          <t xml:space="preserve">Total Duty time for day
</t>
        </r>
      </text>
    </comment>
    <comment ref="M64" authorId="0" shapeId="0" xr:uid="{00000000-0006-0000-0100-00007D000000}">
      <text>
        <r>
          <rPr>
            <sz val="8"/>
            <color indexed="81"/>
            <rFont val="Tahoma"/>
            <family val="2"/>
          </rPr>
          <t xml:space="preserve">Total Drive time for day
</t>
        </r>
      </text>
    </comment>
    <comment ref="P64" authorId="0" shapeId="0" xr:uid="{00000000-0006-0000-0100-00007E000000}">
      <text>
        <r>
          <rPr>
            <sz val="8"/>
            <color indexed="81"/>
            <rFont val="Tahoma"/>
            <family val="2"/>
          </rPr>
          <t xml:space="preserve">Total Duty time for day
</t>
        </r>
      </text>
    </comment>
    <comment ref="Q64" authorId="0" shapeId="0" xr:uid="{00000000-0006-0000-0100-00007F000000}">
      <text>
        <r>
          <rPr>
            <sz val="8"/>
            <color indexed="81"/>
            <rFont val="Tahoma"/>
            <family val="2"/>
          </rPr>
          <t xml:space="preserve">Total Drive time for day
</t>
        </r>
      </text>
    </comment>
    <comment ref="T64" authorId="0" shapeId="0" xr:uid="{00000000-0006-0000-0100-000080000000}">
      <text>
        <r>
          <rPr>
            <sz val="8"/>
            <color indexed="81"/>
            <rFont val="Tahoma"/>
            <family val="2"/>
          </rPr>
          <t xml:space="preserve">Total Duty time for day
</t>
        </r>
      </text>
    </comment>
    <comment ref="U64" authorId="0" shapeId="0" xr:uid="{00000000-0006-0000-0100-000081000000}">
      <text>
        <r>
          <rPr>
            <sz val="8"/>
            <color indexed="81"/>
            <rFont val="Tahoma"/>
            <family val="2"/>
          </rPr>
          <t xml:space="preserve">Total Drive time for day
</t>
        </r>
      </text>
    </comment>
    <comment ref="X64" authorId="0" shapeId="0" xr:uid="{00000000-0006-0000-0100-000082000000}">
      <text>
        <r>
          <rPr>
            <sz val="8"/>
            <color indexed="81"/>
            <rFont val="Tahoma"/>
            <family val="2"/>
          </rPr>
          <t xml:space="preserve">Total Duty time for day
</t>
        </r>
      </text>
    </comment>
    <comment ref="Y64" authorId="0" shapeId="0" xr:uid="{00000000-0006-0000-0100-000083000000}">
      <text>
        <r>
          <rPr>
            <sz val="8"/>
            <color indexed="81"/>
            <rFont val="Tahoma"/>
            <family val="2"/>
          </rPr>
          <t xml:space="preserve">Total Drive time for day
</t>
        </r>
      </text>
    </comment>
    <comment ref="AB64" authorId="0" shapeId="0" xr:uid="{00000000-0006-0000-0100-000084000000}">
      <text>
        <r>
          <rPr>
            <sz val="8"/>
            <color indexed="81"/>
            <rFont val="Tahoma"/>
            <family val="2"/>
          </rPr>
          <t xml:space="preserve">Total Duty time for day
</t>
        </r>
      </text>
    </comment>
    <comment ref="AC64" authorId="0" shapeId="0" xr:uid="{00000000-0006-0000-0100-000085000000}">
      <text>
        <r>
          <rPr>
            <sz val="8"/>
            <color indexed="81"/>
            <rFont val="Tahoma"/>
            <family val="2"/>
          </rPr>
          <t xml:space="preserve">Total Drive time for day
</t>
        </r>
      </text>
    </comment>
    <comment ref="AE64" authorId="0" shapeId="0" xr:uid="{00000000-0006-0000-0100-000086000000}">
      <text>
        <r>
          <rPr>
            <sz val="8"/>
            <color indexed="81"/>
            <rFont val="Tahoma"/>
            <family val="2"/>
          </rPr>
          <t xml:space="preserve">Total Duty time for day
</t>
        </r>
      </text>
    </comment>
    <comment ref="AF64" authorId="0" shapeId="0" xr:uid="{00000000-0006-0000-0100-000087000000}">
      <text>
        <r>
          <rPr>
            <sz val="8"/>
            <color indexed="81"/>
            <rFont val="Tahoma"/>
            <family val="2"/>
          </rPr>
          <t xml:space="preserve">Insert Paid Hours from PSP.  Must be inputted as time 00:00
</t>
        </r>
      </text>
    </comment>
    <comment ref="AG64" authorId="1" shapeId="0" xr:uid="{00000000-0006-0000-0100-000088000000}">
      <text>
        <r>
          <rPr>
            <b/>
            <sz val="9"/>
            <color indexed="81"/>
            <rFont val="Tahoma"/>
            <family val="2"/>
          </rPr>
          <t xml:space="preserve">Insert reason for Variance
</t>
        </r>
      </text>
    </comment>
    <comment ref="D72" authorId="0" shapeId="0" xr:uid="{00000000-0006-0000-0100-000089000000}">
      <text>
        <r>
          <rPr>
            <sz val="8"/>
            <color indexed="81"/>
            <rFont val="Tahoma"/>
            <family val="2"/>
          </rPr>
          <t xml:space="preserve">Total Duty time not including meal breaks
</t>
        </r>
      </text>
    </comment>
    <comment ref="E72" authorId="0" shapeId="0" xr:uid="{00000000-0006-0000-0100-00008A000000}">
      <text>
        <r>
          <rPr>
            <sz val="8"/>
            <color indexed="81"/>
            <rFont val="Tahoma"/>
            <family val="2"/>
          </rPr>
          <t xml:space="preserve">Total Drive time for day
</t>
        </r>
      </text>
    </comment>
    <comment ref="H72" authorId="0" shapeId="0" xr:uid="{00000000-0006-0000-0100-00008B000000}">
      <text>
        <r>
          <rPr>
            <sz val="8"/>
            <color indexed="81"/>
            <rFont val="Tahoma"/>
            <family val="2"/>
          </rPr>
          <t xml:space="preserve">Total Duty time for day
</t>
        </r>
      </text>
    </comment>
    <comment ref="I72" authorId="0" shapeId="0" xr:uid="{00000000-0006-0000-0100-00008C000000}">
      <text>
        <r>
          <rPr>
            <sz val="8"/>
            <color indexed="81"/>
            <rFont val="Tahoma"/>
            <family val="2"/>
          </rPr>
          <t xml:space="preserve">Total Drive time for day
</t>
        </r>
      </text>
    </comment>
    <comment ref="L72" authorId="0" shapeId="0" xr:uid="{00000000-0006-0000-0100-00008D000000}">
      <text>
        <r>
          <rPr>
            <sz val="8"/>
            <color indexed="81"/>
            <rFont val="Tahoma"/>
            <family val="2"/>
          </rPr>
          <t xml:space="preserve">Total Duty time for day
</t>
        </r>
      </text>
    </comment>
    <comment ref="M72" authorId="0" shapeId="0" xr:uid="{00000000-0006-0000-0100-00008E000000}">
      <text>
        <r>
          <rPr>
            <sz val="8"/>
            <color indexed="81"/>
            <rFont val="Tahoma"/>
            <family val="2"/>
          </rPr>
          <t xml:space="preserve">Total Drive time for day
</t>
        </r>
      </text>
    </comment>
    <comment ref="P72" authorId="0" shapeId="0" xr:uid="{00000000-0006-0000-0100-00008F000000}">
      <text>
        <r>
          <rPr>
            <sz val="8"/>
            <color indexed="81"/>
            <rFont val="Tahoma"/>
            <family val="2"/>
          </rPr>
          <t xml:space="preserve">Total Duty time for day
</t>
        </r>
      </text>
    </comment>
    <comment ref="Q72" authorId="0" shapeId="0" xr:uid="{00000000-0006-0000-0100-000090000000}">
      <text>
        <r>
          <rPr>
            <sz val="8"/>
            <color indexed="81"/>
            <rFont val="Tahoma"/>
            <family val="2"/>
          </rPr>
          <t xml:space="preserve">Total Drive time for day
</t>
        </r>
      </text>
    </comment>
    <comment ref="T72" authorId="0" shapeId="0" xr:uid="{00000000-0006-0000-0100-000091000000}">
      <text>
        <r>
          <rPr>
            <sz val="8"/>
            <color indexed="81"/>
            <rFont val="Tahoma"/>
            <family val="2"/>
          </rPr>
          <t xml:space="preserve">Total Duty time for day
</t>
        </r>
      </text>
    </comment>
    <comment ref="U72" authorId="0" shapeId="0" xr:uid="{00000000-0006-0000-0100-000092000000}">
      <text>
        <r>
          <rPr>
            <sz val="8"/>
            <color indexed="81"/>
            <rFont val="Tahoma"/>
            <family val="2"/>
          </rPr>
          <t xml:space="preserve">Total Drive time for day
</t>
        </r>
      </text>
    </comment>
    <comment ref="X72" authorId="0" shapeId="0" xr:uid="{00000000-0006-0000-0100-000093000000}">
      <text>
        <r>
          <rPr>
            <sz val="8"/>
            <color indexed="81"/>
            <rFont val="Tahoma"/>
            <family val="2"/>
          </rPr>
          <t xml:space="preserve">Total Duty time for day
</t>
        </r>
      </text>
    </comment>
    <comment ref="Y72" authorId="0" shapeId="0" xr:uid="{00000000-0006-0000-0100-000094000000}">
      <text>
        <r>
          <rPr>
            <sz val="8"/>
            <color indexed="81"/>
            <rFont val="Tahoma"/>
            <family val="2"/>
          </rPr>
          <t xml:space="preserve">Total Drive time for day
</t>
        </r>
      </text>
    </comment>
    <comment ref="AB72" authorId="0" shapeId="0" xr:uid="{00000000-0006-0000-0100-000095000000}">
      <text>
        <r>
          <rPr>
            <sz val="8"/>
            <color indexed="81"/>
            <rFont val="Tahoma"/>
            <family val="2"/>
          </rPr>
          <t xml:space="preserve">Total Duty time for day
</t>
        </r>
      </text>
    </comment>
    <comment ref="AC72" authorId="0" shapeId="0" xr:uid="{00000000-0006-0000-0100-000096000000}">
      <text>
        <r>
          <rPr>
            <sz val="8"/>
            <color indexed="81"/>
            <rFont val="Tahoma"/>
            <family val="2"/>
          </rPr>
          <t xml:space="preserve">Total Drive time for day
</t>
        </r>
      </text>
    </comment>
    <comment ref="AE72" authorId="0" shapeId="0" xr:uid="{00000000-0006-0000-0100-000097000000}">
      <text>
        <r>
          <rPr>
            <sz val="8"/>
            <color indexed="81"/>
            <rFont val="Tahoma"/>
            <family val="2"/>
          </rPr>
          <t xml:space="preserve">Total Duty time for day
</t>
        </r>
      </text>
    </comment>
    <comment ref="AF72" authorId="0" shapeId="0" xr:uid="{00000000-0006-0000-0100-000098000000}">
      <text>
        <r>
          <rPr>
            <sz val="8"/>
            <color indexed="81"/>
            <rFont val="Tahoma"/>
            <family val="2"/>
          </rPr>
          <t xml:space="preserve">Insert Paid Hours from PSP.  Must be inputted as time 00:00
</t>
        </r>
      </text>
    </comment>
    <comment ref="AG72" authorId="1" shapeId="0" xr:uid="{00000000-0006-0000-0100-000099000000}">
      <text>
        <r>
          <rPr>
            <b/>
            <sz val="9"/>
            <color indexed="81"/>
            <rFont val="Tahoma"/>
            <family val="2"/>
          </rPr>
          <t xml:space="preserve">Insert reason for Variance
</t>
        </r>
      </text>
    </comment>
    <comment ref="D80" authorId="0" shapeId="0" xr:uid="{00000000-0006-0000-0100-00009A000000}">
      <text>
        <r>
          <rPr>
            <sz val="8"/>
            <color indexed="81"/>
            <rFont val="Tahoma"/>
            <family val="2"/>
          </rPr>
          <t xml:space="preserve">Total Duty time for day
</t>
        </r>
      </text>
    </comment>
    <comment ref="E80" authorId="0" shapeId="0" xr:uid="{00000000-0006-0000-0100-00009B000000}">
      <text>
        <r>
          <rPr>
            <sz val="8"/>
            <color indexed="81"/>
            <rFont val="Tahoma"/>
            <family val="2"/>
          </rPr>
          <t xml:space="preserve">Total Drive time for day
</t>
        </r>
      </text>
    </comment>
    <comment ref="H80" authorId="0" shapeId="0" xr:uid="{00000000-0006-0000-0100-00009C000000}">
      <text>
        <r>
          <rPr>
            <sz val="8"/>
            <color indexed="81"/>
            <rFont val="Tahoma"/>
            <family val="2"/>
          </rPr>
          <t xml:space="preserve">Total Duty time for day
</t>
        </r>
      </text>
    </comment>
    <comment ref="I80" authorId="0" shapeId="0" xr:uid="{00000000-0006-0000-0100-00009D000000}">
      <text>
        <r>
          <rPr>
            <sz val="8"/>
            <color indexed="81"/>
            <rFont val="Tahoma"/>
            <family val="2"/>
          </rPr>
          <t xml:space="preserve">Total Drive time for day
</t>
        </r>
      </text>
    </comment>
    <comment ref="L80" authorId="0" shapeId="0" xr:uid="{00000000-0006-0000-0100-00009E000000}">
      <text>
        <r>
          <rPr>
            <sz val="8"/>
            <color indexed="81"/>
            <rFont val="Tahoma"/>
            <family val="2"/>
          </rPr>
          <t xml:space="preserve">Total Duty time for day
</t>
        </r>
      </text>
    </comment>
    <comment ref="M80" authorId="0" shapeId="0" xr:uid="{00000000-0006-0000-0100-00009F000000}">
      <text>
        <r>
          <rPr>
            <sz val="8"/>
            <color indexed="81"/>
            <rFont val="Tahoma"/>
            <family val="2"/>
          </rPr>
          <t xml:space="preserve">Total Drive time for day
</t>
        </r>
      </text>
    </comment>
    <comment ref="P80" authorId="0" shapeId="0" xr:uid="{00000000-0006-0000-0100-0000A0000000}">
      <text>
        <r>
          <rPr>
            <sz val="8"/>
            <color indexed="81"/>
            <rFont val="Tahoma"/>
            <family val="2"/>
          </rPr>
          <t xml:space="preserve">Total Duty time for day
</t>
        </r>
      </text>
    </comment>
    <comment ref="Q80" authorId="0" shapeId="0" xr:uid="{00000000-0006-0000-0100-0000A1000000}">
      <text>
        <r>
          <rPr>
            <sz val="8"/>
            <color indexed="81"/>
            <rFont val="Tahoma"/>
            <family val="2"/>
          </rPr>
          <t xml:space="preserve">Total Drive time for day
</t>
        </r>
      </text>
    </comment>
    <comment ref="T80" authorId="0" shapeId="0" xr:uid="{00000000-0006-0000-0100-0000A2000000}">
      <text>
        <r>
          <rPr>
            <sz val="8"/>
            <color indexed="81"/>
            <rFont val="Tahoma"/>
            <family val="2"/>
          </rPr>
          <t xml:space="preserve">Total Duty time for day
</t>
        </r>
      </text>
    </comment>
    <comment ref="U80" authorId="0" shapeId="0" xr:uid="{00000000-0006-0000-0100-0000A3000000}">
      <text>
        <r>
          <rPr>
            <sz val="8"/>
            <color indexed="81"/>
            <rFont val="Tahoma"/>
            <family val="2"/>
          </rPr>
          <t xml:space="preserve">Total Drive time for day
</t>
        </r>
      </text>
    </comment>
    <comment ref="X80" authorId="0" shapeId="0" xr:uid="{00000000-0006-0000-0100-0000A4000000}">
      <text>
        <r>
          <rPr>
            <sz val="8"/>
            <color indexed="81"/>
            <rFont val="Tahoma"/>
            <family val="2"/>
          </rPr>
          <t xml:space="preserve">Total Duty time for day
</t>
        </r>
      </text>
    </comment>
    <comment ref="Y80" authorId="0" shapeId="0" xr:uid="{00000000-0006-0000-0100-0000A5000000}">
      <text>
        <r>
          <rPr>
            <sz val="8"/>
            <color indexed="81"/>
            <rFont val="Tahoma"/>
            <family val="2"/>
          </rPr>
          <t xml:space="preserve">Total Drive time for day
</t>
        </r>
      </text>
    </comment>
    <comment ref="AB80" authorId="0" shapeId="0" xr:uid="{00000000-0006-0000-0100-0000A6000000}">
      <text>
        <r>
          <rPr>
            <sz val="8"/>
            <color indexed="81"/>
            <rFont val="Tahoma"/>
            <family val="2"/>
          </rPr>
          <t xml:space="preserve">Total Duty time for day
</t>
        </r>
      </text>
    </comment>
    <comment ref="AC80" authorId="0" shapeId="0" xr:uid="{00000000-0006-0000-0100-0000A7000000}">
      <text>
        <r>
          <rPr>
            <sz val="8"/>
            <color indexed="81"/>
            <rFont val="Tahoma"/>
            <family val="2"/>
          </rPr>
          <t xml:space="preserve">Total Drive time for day
</t>
        </r>
      </text>
    </comment>
    <comment ref="AE80" authorId="0" shapeId="0" xr:uid="{00000000-0006-0000-0100-0000A8000000}">
      <text>
        <r>
          <rPr>
            <sz val="8"/>
            <color indexed="81"/>
            <rFont val="Tahoma"/>
            <family val="2"/>
          </rPr>
          <t xml:space="preserve">Total Duty time for day
</t>
        </r>
      </text>
    </comment>
    <comment ref="AF80" authorId="0" shapeId="0" xr:uid="{00000000-0006-0000-0100-0000A9000000}">
      <text>
        <r>
          <rPr>
            <sz val="8"/>
            <color indexed="81"/>
            <rFont val="Tahoma"/>
            <family val="2"/>
          </rPr>
          <t xml:space="preserve">Insert Paid Hours from PSP.  Must be inputted as time 00:00
</t>
        </r>
      </text>
    </comment>
    <comment ref="AG80" authorId="1" shapeId="0" xr:uid="{00000000-0006-0000-0100-0000AA000000}">
      <text>
        <r>
          <rPr>
            <b/>
            <sz val="9"/>
            <color indexed="81"/>
            <rFont val="Tahoma"/>
            <family val="2"/>
          </rPr>
          <t xml:space="preserve">Insert reason for Variance
</t>
        </r>
      </text>
    </comment>
    <comment ref="D88" authorId="0" shapeId="0" xr:uid="{00000000-0006-0000-0100-0000AB000000}">
      <text>
        <r>
          <rPr>
            <sz val="8"/>
            <color indexed="81"/>
            <rFont val="Tahoma"/>
            <family val="2"/>
          </rPr>
          <t xml:space="preserve">Total Duty time for day
</t>
        </r>
      </text>
    </comment>
    <comment ref="E88" authorId="0" shapeId="0" xr:uid="{00000000-0006-0000-0100-0000AC000000}">
      <text>
        <r>
          <rPr>
            <sz val="8"/>
            <color indexed="81"/>
            <rFont val="Tahoma"/>
            <family val="2"/>
          </rPr>
          <t xml:space="preserve">Total Drive time for day
</t>
        </r>
      </text>
    </comment>
    <comment ref="H88" authorId="0" shapeId="0" xr:uid="{00000000-0006-0000-0100-0000AD000000}">
      <text>
        <r>
          <rPr>
            <sz val="8"/>
            <color indexed="81"/>
            <rFont val="Tahoma"/>
            <family val="2"/>
          </rPr>
          <t xml:space="preserve">Total Duty time for day
</t>
        </r>
      </text>
    </comment>
    <comment ref="I88" authorId="0" shapeId="0" xr:uid="{00000000-0006-0000-0100-0000AE000000}">
      <text>
        <r>
          <rPr>
            <sz val="8"/>
            <color indexed="81"/>
            <rFont val="Tahoma"/>
            <family val="2"/>
          </rPr>
          <t xml:space="preserve">Total Drive time for day
</t>
        </r>
      </text>
    </comment>
    <comment ref="L88" authorId="0" shapeId="0" xr:uid="{00000000-0006-0000-0100-0000AF000000}">
      <text>
        <r>
          <rPr>
            <sz val="8"/>
            <color indexed="81"/>
            <rFont val="Tahoma"/>
            <family val="2"/>
          </rPr>
          <t xml:space="preserve">Total Duty time for day
</t>
        </r>
      </text>
    </comment>
    <comment ref="M88" authorId="0" shapeId="0" xr:uid="{00000000-0006-0000-0100-0000B0000000}">
      <text>
        <r>
          <rPr>
            <sz val="8"/>
            <color indexed="81"/>
            <rFont val="Tahoma"/>
            <family val="2"/>
          </rPr>
          <t xml:space="preserve">Total Drive time for day
</t>
        </r>
      </text>
    </comment>
    <comment ref="P88" authorId="0" shapeId="0" xr:uid="{00000000-0006-0000-0100-0000B1000000}">
      <text>
        <r>
          <rPr>
            <sz val="8"/>
            <color indexed="81"/>
            <rFont val="Tahoma"/>
            <family val="2"/>
          </rPr>
          <t xml:space="preserve">Total Duty time for day
</t>
        </r>
      </text>
    </comment>
    <comment ref="Q88" authorId="0" shapeId="0" xr:uid="{00000000-0006-0000-0100-0000B2000000}">
      <text>
        <r>
          <rPr>
            <sz val="8"/>
            <color indexed="81"/>
            <rFont val="Tahoma"/>
            <family val="2"/>
          </rPr>
          <t xml:space="preserve">Total Drive time for day
</t>
        </r>
      </text>
    </comment>
    <comment ref="T88" authorId="0" shapeId="0" xr:uid="{00000000-0006-0000-0100-0000B3000000}">
      <text>
        <r>
          <rPr>
            <sz val="8"/>
            <color indexed="81"/>
            <rFont val="Tahoma"/>
            <family val="2"/>
          </rPr>
          <t xml:space="preserve">Total Duty time for day
</t>
        </r>
      </text>
    </comment>
    <comment ref="U88" authorId="0" shapeId="0" xr:uid="{00000000-0006-0000-0100-0000B4000000}">
      <text>
        <r>
          <rPr>
            <sz val="8"/>
            <color indexed="81"/>
            <rFont val="Tahoma"/>
            <family val="2"/>
          </rPr>
          <t xml:space="preserve">Total Drive time for day
</t>
        </r>
      </text>
    </comment>
    <comment ref="X88" authorId="0" shapeId="0" xr:uid="{00000000-0006-0000-0100-0000B5000000}">
      <text>
        <r>
          <rPr>
            <sz val="8"/>
            <color indexed="81"/>
            <rFont val="Tahoma"/>
            <family val="2"/>
          </rPr>
          <t xml:space="preserve">Total Duty time for day
</t>
        </r>
      </text>
    </comment>
    <comment ref="Y88" authorId="0" shapeId="0" xr:uid="{00000000-0006-0000-0100-0000B6000000}">
      <text>
        <r>
          <rPr>
            <sz val="8"/>
            <color indexed="81"/>
            <rFont val="Tahoma"/>
            <family val="2"/>
          </rPr>
          <t xml:space="preserve">Total Drive time for day
</t>
        </r>
      </text>
    </comment>
    <comment ref="AB88" authorId="0" shapeId="0" xr:uid="{00000000-0006-0000-0100-0000B7000000}">
      <text>
        <r>
          <rPr>
            <sz val="8"/>
            <color indexed="81"/>
            <rFont val="Tahoma"/>
            <family val="2"/>
          </rPr>
          <t xml:space="preserve">Total Duty time for day
</t>
        </r>
      </text>
    </comment>
    <comment ref="AC88" authorId="0" shapeId="0" xr:uid="{00000000-0006-0000-0100-0000B8000000}">
      <text>
        <r>
          <rPr>
            <sz val="8"/>
            <color indexed="81"/>
            <rFont val="Tahoma"/>
            <family val="2"/>
          </rPr>
          <t xml:space="preserve">Total Drive time for day
</t>
        </r>
      </text>
    </comment>
    <comment ref="AE88" authorId="0" shapeId="0" xr:uid="{00000000-0006-0000-0100-0000B9000000}">
      <text>
        <r>
          <rPr>
            <sz val="8"/>
            <color indexed="81"/>
            <rFont val="Tahoma"/>
            <family val="2"/>
          </rPr>
          <t xml:space="preserve">Total Duty time for day
</t>
        </r>
      </text>
    </comment>
    <comment ref="AF88" authorId="0" shapeId="0" xr:uid="{00000000-0006-0000-0100-0000BA000000}">
      <text>
        <r>
          <rPr>
            <sz val="8"/>
            <color indexed="81"/>
            <rFont val="Tahoma"/>
            <family val="2"/>
          </rPr>
          <t xml:space="preserve">Insert Paid Hours from PSP.  Must be inputted as time 00:00
</t>
        </r>
      </text>
    </comment>
    <comment ref="AG88" authorId="1" shapeId="0" xr:uid="{00000000-0006-0000-0100-0000BB000000}">
      <text>
        <r>
          <rPr>
            <b/>
            <sz val="9"/>
            <color indexed="81"/>
            <rFont val="Tahoma"/>
            <family val="2"/>
          </rPr>
          <t xml:space="preserve">Insert reason for Variance
</t>
        </r>
      </text>
    </comment>
    <comment ref="D96" authorId="0" shapeId="0" xr:uid="{00000000-0006-0000-0100-0000BC000000}">
      <text>
        <r>
          <rPr>
            <sz val="8"/>
            <color indexed="81"/>
            <rFont val="Tahoma"/>
            <family val="2"/>
          </rPr>
          <t xml:space="preserve">Total Duty time not including meal breaks
</t>
        </r>
      </text>
    </comment>
    <comment ref="E96" authorId="0" shapeId="0" xr:uid="{00000000-0006-0000-0100-0000BD000000}">
      <text>
        <r>
          <rPr>
            <sz val="8"/>
            <color indexed="81"/>
            <rFont val="Tahoma"/>
            <family val="2"/>
          </rPr>
          <t xml:space="preserve">Total Drive time for day
</t>
        </r>
      </text>
    </comment>
    <comment ref="H96" authorId="0" shapeId="0" xr:uid="{00000000-0006-0000-0100-0000BE000000}">
      <text>
        <r>
          <rPr>
            <sz val="8"/>
            <color indexed="81"/>
            <rFont val="Tahoma"/>
            <family val="2"/>
          </rPr>
          <t xml:space="preserve">Total Duty time for day
</t>
        </r>
      </text>
    </comment>
    <comment ref="I96" authorId="0" shapeId="0" xr:uid="{00000000-0006-0000-0100-0000BF000000}">
      <text>
        <r>
          <rPr>
            <sz val="8"/>
            <color indexed="81"/>
            <rFont val="Tahoma"/>
            <family val="2"/>
          </rPr>
          <t xml:space="preserve">Total Drive time for day
</t>
        </r>
      </text>
    </comment>
    <comment ref="L96" authorId="0" shapeId="0" xr:uid="{00000000-0006-0000-0100-0000C0000000}">
      <text>
        <r>
          <rPr>
            <sz val="8"/>
            <color indexed="81"/>
            <rFont val="Tahoma"/>
            <family val="2"/>
          </rPr>
          <t xml:space="preserve">Total Duty time for day
</t>
        </r>
      </text>
    </comment>
    <comment ref="M96" authorId="0" shapeId="0" xr:uid="{00000000-0006-0000-0100-0000C1000000}">
      <text>
        <r>
          <rPr>
            <sz val="8"/>
            <color indexed="81"/>
            <rFont val="Tahoma"/>
            <family val="2"/>
          </rPr>
          <t xml:space="preserve">Total Drive time for day
</t>
        </r>
      </text>
    </comment>
    <comment ref="P96" authorId="0" shapeId="0" xr:uid="{00000000-0006-0000-0100-0000C2000000}">
      <text>
        <r>
          <rPr>
            <sz val="8"/>
            <color indexed="81"/>
            <rFont val="Tahoma"/>
            <family val="2"/>
          </rPr>
          <t xml:space="preserve">Total Duty time for day
</t>
        </r>
      </text>
    </comment>
    <comment ref="Q96" authorId="0" shapeId="0" xr:uid="{00000000-0006-0000-0100-0000C3000000}">
      <text>
        <r>
          <rPr>
            <sz val="8"/>
            <color indexed="81"/>
            <rFont val="Tahoma"/>
            <family val="2"/>
          </rPr>
          <t xml:space="preserve">Total Drive time for day
</t>
        </r>
      </text>
    </comment>
    <comment ref="T96" authorId="0" shapeId="0" xr:uid="{00000000-0006-0000-0100-0000C4000000}">
      <text>
        <r>
          <rPr>
            <sz val="8"/>
            <color indexed="81"/>
            <rFont val="Tahoma"/>
            <family val="2"/>
          </rPr>
          <t xml:space="preserve">Total Duty time for day
</t>
        </r>
      </text>
    </comment>
    <comment ref="U96" authorId="0" shapeId="0" xr:uid="{00000000-0006-0000-0100-0000C5000000}">
      <text>
        <r>
          <rPr>
            <sz val="8"/>
            <color indexed="81"/>
            <rFont val="Tahoma"/>
            <family val="2"/>
          </rPr>
          <t xml:space="preserve">Total Drive time for day
</t>
        </r>
      </text>
    </comment>
    <comment ref="X96" authorId="0" shapeId="0" xr:uid="{00000000-0006-0000-0100-0000C6000000}">
      <text>
        <r>
          <rPr>
            <sz val="8"/>
            <color indexed="81"/>
            <rFont val="Tahoma"/>
            <family val="2"/>
          </rPr>
          <t xml:space="preserve">Total Duty time for day
</t>
        </r>
      </text>
    </comment>
    <comment ref="Y96" authorId="0" shapeId="0" xr:uid="{00000000-0006-0000-0100-0000C7000000}">
      <text>
        <r>
          <rPr>
            <sz val="8"/>
            <color indexed="81"/>
            <rFont val="Tahoma"/>
            <family val="2"/>
          </rPr>
          <t xml:space="preserve">Total Drive time for day
</t>
        </r>
      </text>
    </comment>
    <comment ref="AB96" authorId="0" shapeId="0" xr:uid="{00000000-0006-0000-0100-0000C8000000}">
      <text>
        <r>
          <rPr>
            <sz val="8"/>
            <color indexed="81"/>
            <rFont val="Tahoma"/>
            <family val="2"/>
          </rPr>
          <t xml:space="preserve">Total Duty time for day
</t>
        </r>
      </text>
    </comment>
    <comment ref="AC96" authorId="0" shapeId="0" xr:uid="{00000000-0006-0000-0100-0000C9000000}">
      <text>
        <r>
          <rPr>
            <sz val="8"/>
            <color indexed="81"/>
            <rFont val="Tahoma"/>
            <family val="2"/>
          </rPr>
          <t xml:space="preserve">Total Drive time for day
</t>
        </r>
      </text>
    </comment>
    <comment ref="AE96" authorId="0" shapeId="0" xr:uid="{00000000-0006-0000-0100-0000CA000000}">
      <text>
        <r>
          <rPr>
            <sz val="8"/>
            <color indexed="81"/>
            <rFont val="Tahoma"/>
            <family val="2"/>
          </rPr>
          <t xml:space="preserve">Total Duty time for day
</t>
        </r>
      </text>
    </comment>
    <comment ref="AF96" authorId="0" shapeId="0" xr:uid="{00000000-0006-0000-0100-0000CB000000}">
      <text>
        <r>
          <rPr>
            <sz val="8"/>
            <color indexed="81"/>
            <rFont val="Tahoma"/>
            <family val="2"/>
          </rPr>
          <t xml:space="preserve">Insert Paid Hours from PSP.  Must be inputted as time 00:00
</t>
        </r>
      </text>
    </comment>
    <comment ref="AG96" authorId="1" shapeId="0" xr:uid="{00000000-0006-0000-0100-0000CC000000}">
      <text>
        <r>
          <rPr>
            <b/>
            <sz val="9"/>
            <color indexed="81"/>
            <rFont val="Tahoma"/>
            <family val="2"/>
          </rPr>
          <t xml:space="preserve">Insert reason for Variance
</t>
        </r>
      </text>
    </comment>
    <comment ref="D104" authorId="0" shapeId="0" xr:uid="{00000000-0006-0000-0100-0000CD000000}">
      <text>
        <r>
          <rPr>
            <sz val="8"/>
            <color indexed="81"/>
            <rFont val="Tahoma"/>
            <family val="2"/>
          </rPr>
          <t xml:space="preserve">Total Duty time for day
</t>
        </r>
      </text>
    </comment>
    <comment ref="E104" authorId="0" shapeId="0" xr:uid="{00000000-0006-0000-0100-0000CE000000}">
      <text>
        <r>
          <rPr>
            <sz val="8"/>
            <color indexed="81"/>
            <rFont val="Tahoma"/>
            <family val="2"/>
          </rPr>
          <t xml:space="preserve">Total Drive time for day
</t>
        </r>
      </text>
    </comment>
    <comment ref="H104" authorId="0" shapeId="0" xr:uid="{00000000-0006-0000-0100-0000CF000000}">
      <text>
        <r>
          <rPr>
            <sz val="8"/>
            <color indexed="81"/>
            <rFont val="Tahoma"/>
            <family val="2"/>
          </rPr>
          <t xml:space="preserve">Total Duty time for day
</t>
        </r>
      </text>
    </comment>
    <comment ref="I104" authorId="0" shapeId="0" xr:uid="{00000000-0006-0000-0100-0000D0000000}">
      <text>
        <r>
          <rPr>
            <sz val="8"/>
            <color indexed="81"/>
            <rFont val="Tahoma"/>
            <family val="2"/>
          </rPr>
          <t xml:space="preserve">Total Drive time for day
</t>
        </r>
      </text>
    </comment>
    <comment ref="L104" authorId="0" shapeId="0" xr:uid="{00000000-0006-0000-0100-0000D1000000}">
      <text>
        <r>
          <rPr>
            <sz val="8"/>
            <color indexed="81"/>
            <rFont val="Tahoma"/>
            <family val="2"/>
          </rPr>
          <t xml:space="preserve">Total Duty time for day
</t>
        </r>
      </text>
    </comment>
    <comment ref="M104" authorId="0" shapeId="0" xr:uid="{00000000-0006-0000-0100-0000D2000000}">
      <text>
        <r>
          <rPr>
            <sz val="8"/>
            <color indexed="81"/>
            <rFont val="Tahoma"/>
            <family val="2"/>
          </rPr>
          <t xml:space="preserve">Total Drive time for day
</t>
        </r>
      </text>
    </comment>
    <comment ref="P104" authorId="0" shapeId="0" xr:uid="{00000000-0006-0000-0100-0000D3000000}">
      <text>
        <r>
          <rPr>
            <sz val="8"/>
            <color indexed="81"/>
            <rFont val="Tahoma"/>
            <family val="2"/>
          </rPr>
          <t xml:space="preserve">Total Duty time for day
</t>
        </r>
      </text>
    </comment>
    <comment ref="Q104" authorId="0" shapeId="0" xr:uid="{00000000-0006-0000-0100-0000D4000000}">
      <text>
        <r>
          <rPr>
            <sz val="8"/>
            <color indexed="81"/>
            <rFont val="Tahoma"/>
            <family val="2"/>
          </rPr>
          <t xml:space="preserve">Total Drive time for day
</t>
        </r>
      </text>
    </comment>
    <comment ref="T104" authorId="0" shapeId="0" xr:uid="{00000000-0006-0000-0100-0000D5000000}">
      <text>
        <r>
          <rPr>
            <sz val="8"/>
            <color indexed="81"/>
            <rFont val="Tahoma"/>
            <family val="2"/>
          </rPr>
          <t xml:space="preserve">Total Duty time for day
</t>
        </r>
      </text>
    </comment>
    <comment ref="U104" authorId="0" shapeId="0" xr:uid="{00000000-0006-0000-0100-0000D6000000}">
      <text>
        <r>
          <rPr>
            <sz val="8"/>
            <color indexed="81"/>
            <rFont val="Tahoma"/>
            <family val="2"/>
          </rPr>
          <t xml:space="preserve">Total Drive time for day
</t>
        </r>
      </text>
    </comment>
    <comment ref="X104" authorId="0" shapeId="0" xr:uid="{00000000-0006-0000-0100-0000D7000000}">
      <text>
        <r>
          <rPr>
            <sz val="8"/>
            <color indexed="81"/>
            <rFont val="Tahoma"/>
            <family val="2"/>
          </rPr>
          <t xml:space="preserve">Total Duty time for day
</t>
        </r>
      </text>
    </comment>
    <comment ref="Y104" authorId="0" shapeId="0" xr:uid="{00000000-0006-0000-0100-0000D8000000}">
      <text>
        <r>
          <rPr>
            <sz val="8"/>
            <color indexed="81"/>
            <rFont val="Tahoma"/>
            <family val="2"/>
          </rPr>
          <t xml:space="preserve">Total Drive time for day
</t>
        </r>
      </text>
    </comment>
    <comment ref="AB104" authorId="0" shapeId="0" xr:uid="{00000000-0006-0000-0100-0000D9000000}">
      <text>
        <r>
          <rPr>
            <sz val="8"/>
            <color indexed="81"/>
            <rFont val="Tahoma"/>
            <family val="2"/>
          </rPr>
          <t xml:space="preserve">Total Duty time for day
</t>
        </r>
      </text>
    </comment>
    <comment ref="AC104" authorId="0" shapeId="0" xr:uid="{00000000-0006-0000-0100-0000DA000000}">
      <text>
        <r>
          <rPr>
            <sz val="8"/>
            <color indexed="81"/>
            <rFont val="Tahoma"/>
            <family val="2"/>
          </rPr>
          <t xml:space="preserve">Total Drive time for day
</t>
        </r>
      </text>
    </comment>
    <comment ref="AE104" authorId="0" shapeId="0" xr:uid="{00000000-0006-0000-0100-0000DB000000}">
      <text>
        <r>
          <rPr>
            <sz val="8"/>
            <color indexed="81"/>
            <rFont val="Tahoma"/>
            <family val="2"/>
          </rPr>
          <t xml:space="preserve">Total Duty time for day
</t>
        </r>
      </text>
    </comment>
    <comment ref="AF104" authorId="0" shapeId="0" xr:uid="{00000000-0006-0000-0100-0000DC000000}">
      <text>
        <r>
          <rPr>
            <sz val="8"/>
            <color indexed="81"/>
            <rFont val="Tahoma"/>
            <family val="2"/>
          </rPr>
          <t xml:space="preserve">Insert Paid Hours from PSP.  Must be inputted as time 00:00
</t>
        </r>
      </text>
    </comment>
    <comment ref="AG104" authorId="1" shapeId="0" xr:uid="{00000000-0006-0000-0100-0000DD000000}">
      <text>
        <r>
          <rPr>
            <b/>
            <sz val="9"/>
            <color indexed="81"/>
            <rFont val="Tahoma"/>
            <family val="2"/>
          </rPr>
          <t xml:space="preserve">Insert reason for Variance
</t>
        </r>
      </text>
    </comment>
    <comment ref="D112" authorId="0" shapeId="0" xr:uid="{00000000-0006-0000-0100-0000DE000000}">
      <text>
        <r>
          <rPr>
            <sz val="8"/>
            <color indexed="81"/>
            <rFont val="Tahoma"/>
            <family val="2"/>
          </rPr>
          <t xml:space="preserve">Total Duty time for day
</t>
        </r>
      </text>
    </comment>
    <comment ref="E112" authorId="0" shapeId="0" xr:uid="{00000000-0006-0000-0100-0000DF000000}">
      <text>
        <r>
          <rPr>
            <sz val="8"/>
            <color indexed="81"/>
            <rFont val="Tahoma"/>
            <family val="2"/>
          </rPr>
          <t xml:space="preserve">Total Drive time for day
</t>
        </r>
      </text>
    </comment>
    <comment ref="H112" authorId="0" shapeId="0" xr:uid="{00000000-0006-0000-0100-0000E0000000}">
      <text>
        <r>
          <rPr>
            <sz val="8"/>
            <color indexed="81"/>
            <rFont val="Tahoma"/>
            <family val="2"/>
          </rPr>
          <t xml:space="preserve">Total Duty time for day
</t>
        </r>
      </text>
    </comment>
    <comment ref="I112" authorId="0" shapeId="0" xr:uid="{00000000-0006-0000-0100-0000E1000000}">
      <text>
        <r>
          <rPr>
            <sz val="8"/>
            <color indexed="81"/>
            <rFont val="Tahoma"/>
            <family val="2"/>
          </rPr>
          <t xml:space="preserve">Total Drive time for day
</t>
        </r>
      </text>
    </comment>
    <comment ref="L112" authorId="0" shapeId="0" xr:uid="{00000000-0006-0000-0100-0000E2000000}">
      <text>
        <r>
          <rPr>
            <sz val="8"/>
            <color indexed="81"/>
            <rFont val="Tahoma"/>
            <family val="2"/>
          </rPr>
          <t xml:space="preserve">Total Duty time for day
</t>
        </r>
      </text>
    </comment>
    <comment ref="M112" authorId="0" shapeId="0" xr:uid="{00000000-0006-0000-0100-0000E3000000}">
      <text>
        <r>
          <rPr>
            <sz val="8"/>
            <color indexed="81"/>
            <rFont val="Tahoma"/>
            <family val="2"/>
          </rPr>
          <t xml:space="preserve">Total Drive time for day
</t>
        </r>
      </text>
    </comment>
    <comment ref="P112" authorId="0" shapeId="0" xr:uid="{00000000-0006-0000-0100-0000E4000000}">
      <text>
        <r>
          <rPr>
            <sz val="8"/>
            <color indexed="81"/>
            <rFont val="Tahoma"/>
            <family val="2"/>
          </rPr>
          <t xml:space="preserve">Total Duty time for day
</t>
        </r>
      </text>
    </comment>
    <comment ref="Q112" authorId="0" shapeId="0" xr:uid="{00000000-0006-0000-0100-0000E5000000}">
      <text>
        <r>
          <rPr>
            <sz val="8"/>
            <color indexed="81"/>
            <rFont val="Tahoma"/>
            <family val="2"/>
          </rPr>
          <t xml:space="preserve">Total Drive time for day
</t>
        </r>
      </text>
    </comment>
    <comment ref="T112" authorId="0" shapeId="0" xr:uid="{00000000-0006-0000-0100-0000E6000000}">
      <text>
        <r>
          <rPr>
            <sz val="8"/>
            <color indexed="81"/>
            <rFont val="Tahoma"/>
            <family val="2"/>
          </rPr>
          <t xml:space="preserve">Total Duty time for day
</t>
        </r>
      </text>
    </comment>
    <comment ref="U112" authorId="0" shapeId="0" xr:uid="{00000000-0006-0000-0100-0000E7000000}">
      <text>
        <r>
          <rPr>
            <sz val="8"/>
            <color indexed="81"/>
            <rFont val="Tahoma"/>
            <family val="2"/>
          </rPr>
          <t xml:space="preserve">Total Drive time for day
</t>
        </r>
      </text>
    </comment>
    <comment ref="X112" authorId="0" shapeId="0" xr:uid="{00000000-0006-0000-0100-0000E8000000}">
      <text>
        <r>
          <rPr>
            <sz val="8"/>
            <color indexed="81"/>
            <rFont val="Tahoma"/>
            <family val="2"/>
          </rPr>
          <t xml:space="preserve">Total Duty time for day
</t>
        </r>
      </text>
    </comment>
    <comment ref="Y112" authorId="0" shapeId="0" xr:uid="{00000000-0006-0000-0100-0000E9000000}">
      <text>
        <r>
          <rPr>
            <sz val="8"/>
            <color indexed="81"/>
            <rFont val="Tahoma"/>
            <family val="2"/>
          </rPr>
          <t xml:space="preserve">Total Drive time for day
</t>
        </r>
      </text>
    </comment>
    <comment ref="AB112" authorId="0" shapeId="0" xr:uid="{00000000-0006-0000-0100-0000EA000000}">
      <text>
        <r>
          <rPr>
            <sz val="8"/>
            <color indexed="81"/>
            <rFont val="Tahoma"/>
            <family val="2"/>
          </rPr>
          <t xml:space="preserve">Total Duty time for day
</t>
        </r>
      </text>
    </comment>
    <comment ref="AC112" authorId="0" shapeId="0" xr:uid="{00000000-0006-0000-0100-0000EB000000}">
      <text>
        <r>
          <rPr>
            <sz val="8"/>
            <color indexed="81"/>
            <rFont val="Tahoma"/>
            <family val="2"/>
          </rPr>
          <t xml:space="preserve">Total Drive time for day
</t>
        </r>
      </text>
    </comment>
    <comment ref="AE112" authorId="0" shapeId="0" xr:uid="{00000000-0006-0000-0100-0000EC000000}">
      <text>
        <r>
          <rPr>
            <sz val="8"/>
            <color indexed="81"/>
            <rFont val="Tahoma"/>
            <family val="2"/>
          </rPr>
          <t xml:space="preserve">Total Duty time for day
</t>
        </r>
      </text>
    </comment>
    <comment ref="AF112" authorId="0" shapeId="0" xr:uid="{00000000-0006-0000-0100-0000ED000000}">
      <text>
        <r>
          <rPr>
            <sz val="8"/>
            <color indexed="81"/>
            <rFont val="Tahoma"/>
            <family val="2"/>
          </rPr>
          <t xml:space="preserve">Insert Paid Hours from PSP.  Must be inputted as time 00:00
</t>
        </r>
      </text>
    </comment>
    <comment ref="AG112" authorId="1" shapeId="0" xr:uid="{00000000-0006-0000-0100-0000EE000000}">
      <text>
        <r>
          <rPr>
            <b/>
            <sz val="9"/>
            <color indexed="81"/>
            <rFont val="Tahoma"/>
            <family val="2"/>
          </rPr>
          <t xml:space="preserve">Insert reason for Variance
</t>
        </r>
      </text>
    </comment>
    <comment ref="D120" authorId="0" shapeId="0" xr:uid="{00000000-0006-0000-0100-0000EF000000}">
      <text>
        <r>
          <rPr>
            <sz val="8"/>
            <color indexed="81"/>
            <rFont val="Tahoma"/>
            <family val="2"/>
          </rPr>
          <t xml:space="preserve">Total Duty time for day
</t>
        </r>
      </text>
    </comment>
    <comment ref="E120" authorId="0" shapeId="0" xr:uid="{00000000-0006-0000-0100-0000F0000000}">
      <text>
        <r>
          <rPr>
            <sz val="8"/>
            <color indexed="81"/>
            <rFont val="Tahoma"/>
            <family val="2"/>
          </rPr>
          <t xml:space="preserve">Total Drive time for day
</t>
        </r>
      </text>
    </comment>
    <comment ref="H120" authorId="0" shapeId="0" xr:uid="{00000000-0006-0000-0100-0000F1000000}">
      <text>
        <r>
          <rPr>
            <sz val="8"/>
            <color indexed="81"/>
            <rFont val="Tahoma"/>
            <family val="2"/>
          </rPr>
          <t xml:space="preserve">Total Duty time for day
</t>
        </r>
      </text>
    </comment>
    <comment ref="I120" authorId="0" shapeId="0" xr:uid="{00000000-0006-0000-0100-0000F2000000}">
      <text>
        <r>
          <rPr>
            <sz val="8"/>
            <color indexed="81"/>
            <rFont val="Tahoma"/>
            <family val="2"/>
          </rPr>
          <t xml:space="preserve">Total Drive time for day
</t>
        </r>
      </text>
    </comment>
    <comment ref="L120" authorId="0" shapeId="0" xr:uid="{00000000-0006-0000-0100-0000F3000000}">
      <text>
        <r>
          <rPr>
            <sz val="8"/>
            <color indexed="81"/>
            <rFont val="Tahoma"/>
            <family val="2"/>
          </rPr>
          <t xml:space="preserve">Total Duty time for day
</t>
        </r>
      </text>
    </comment>
    <comment ref="M120" authorId="0" shapeId="0" xr:uid="{00000000-0006-0000-0100-0000F4000000}">
      <text>
        <r>
          <rPr>
            <sz val="8"/>
            <color indexed="81"/>
            <rFont val="Tahoma"/>
            <family val="2"/>
          </rPr>
          <t xml:space="preserve">Total Drive time for day
</t>
        </r>
      </text>
    </comment>
    <comment ref="P120" authorId="0" shapeId="0" xr:uid="{00000000-0006-0000-0100-0000F5000000}">
      <text>
        <r>
          <rPr>
            <sz val="8"/>
            <color indexed="81"/>
            <rFont val="Tahoma"/>
            <family val="2"/>
          </rPr>
          <t xml:space="preserve">Total Duty time for day
</t>
        </r>
      </text>
    </comment>
    <comment ref="Q120" authorId="0" shapeId="0" xr:uid="{00000000-0006-0000-0100-0000F6000000}">
      <text>
        <r>
          <rPr>
            <sz val="8"/>
            <color indexed="81"/>
            <rFont val="Tahoma"/>
            <family val="2"/>
          </rPr>
          <t xml:space="preserve">Total Drive time for day
</t>
        </r>
      </text>
    </comment>
    <comment ref="T120" authorId="0" shapeId="0" xr:uid="{00000000-0006-0000-0100-0000F7000000}">
      <text>
        <r>
          <rPr>
            <sz val="8"/>
            <color indexed="81"/>
            <rFont val="Tahoma"/>
            <family val="2"/>
          </rPr>
          <t xml:space="preserve">Total Duty time for day
</t>
        </r>
      </text>
    </comment>
    <comment ref="U120" authorId="0" shapeId="0" xr:uid="{00000000-0006-0000-0100-0000F8000000}">
      <text>
        <r>
          <rPr>
            <sz val="8"/>
            <color indexed="81"/>
            <rFont val="Tahoma"/>
            <family val="2"/>
          </rPr>
          <t xml:space="preserve">Total Drive time for day
</t>
        </r>
      </text>
    </comment>
    <comment ref="X120" authorId="0" shapeId="0" xr:uid="{00000000-0006-0000-0100-0000F9000000}">
      <text>
        <r>
          <rPr>
            <sz val="8"/>
            <color indexed="81"/>
            <rFont val="Tahoma"/>
            <family val="2"/>
          </rPr>
          <t xml:space="preserve">Total Duty time for day
</t>
        </r>
      </text>
    </comment>
    <comment ref="Y120" authorId="0" shapeId="0" xr:uid="{00000000-0006-0000-0100-0000FA000000}">
      <text>
        <r>
          <rPr>
            <sz val="8"/>
            <color indexed="81"/>
            <rFont val="Tahoma"/>
            <family val="2"/>
          </rPr>
          <t xml:space="preserve">Total Drive time for day
</t>
        </r>
      </text>
    </comment>
    <comment ref="AB120" authorId="0" shapeId="0" xr:uid="{00000000-0006-0000-0100-0000FB000000}">
      <text>
        <r>
          <rPr>
            <sz val="8"/>
            <color indexed="81"/>
            <rFont val="Tahoma"/>
            <family val="2"/>
          </rPr>
          <t xml:space="preserve">Total Duty time for day
</t>
        </r>
      </text>
    </comment>
    <comment ref="AC120" authorId="0" shapeId="0" xr:uid="{00000000-0006-0000-0100-0000FC000000}">
      <text>
        <r>
          <rPr>
            <sz val="8"/>
            <color indexed="81"/>
            <rFont val="Tahoma"/>
            <family val="2"/>
          </rPr>
          <t xml:space="preserve">Total Drive time for day
</t>
        </r>
      </text>
    </comment>
    <comment ref="AE120" authorId="0" shapeId="0" xr:uid="{00000000-0006-0000-0100-0000FD000000}">
      <text>
        <r>
          <rPr>
            <sz val="8"/>
            <color indexed="81"/>
            <rFont val="Tahoma"/>
            <family val="2"/>
          </rPr>
          <t xml:space="preserve">Total Duty time for day
</t>
        </r>
      </text>
    </comment>
    <comment ref="AF120" authorId="0" shapeId="0" xr:uid="{00000000-0006-0000-0100-0000FE000000}">
      <text>
        <r>
          <rPr>
            <sz val="8"/>
            <color indexed="81"/>
            <rFont val="Tahoma"/>
            <family val="2"/>
          </rPr>
          <t xml:space="preserve">Insert Paid Hours from PSP.  Must be inputted as time 00:00
</t>
        </r>
      </text>
    </comment>
    <comment ref="AG120" authorId="1" shapeId="0" xr:uid="{00000000-0006-0000-0100-0000FF000000}">
      <text>
        <r>
          <rPr>
            <b/>
            <sz val="9"/>
            <color indexed="81"/>
            <rFont val="Tahoma"/>
            <family val="2"/>
          </rPr>
          <t xml:space="preserve">Insert reason for Variance
</t>
        </r>
      </text>
    </comment>
    <comment ref="D128" authorId="0" shapeId="0" xr:uid="{00000000-0006-0000-0100-000000010000}">
      <text>
        <r>
          <rPr>
            <sz val="8"/>
            <color indexed="81"/>
            <rFont val="Tahoma"/>
            <family val="2"/>
          </rPr>
          <t xml:space="preserve">Total Duty time for day
</t>
        </r>
      </text>
    </comment>
    <comment ref="E128" authorId="0" shapeId="0" xr:uid="{00000000-0006-0000-0100-000001010000}">
      <text>
        <r>
          <rPr>
            <sz val="8"/>
            <color indexed="81"/>
            <rFont val="Tahoma"/>
            <family val="2"/>
          </rPr>
          <t xml:space="preserve">Total Drive time for day
</t>
        </r>
      </text>
    </comment>
    <comment ref="H128" authorId="0" shapeId="0" xr:uid="{00000000-0006-0000-0100-000002010000}">
      <text>
        <r>
          <rPr>
            <sz val="8"/>
            <color indexed="81"/>
            <rFont val="Tahoma"/>
            <family val="2"/>
          </rPr>
          <t xml:space="preserve">Total Duty time for day
</t>
        </r>
      </text>
    </comment>
    <comment ref="I128" authorId="0" shapeId="0" xr:uid="{00000000-0006-0000-0100-000003010000}">
      <text>
        <r>
          <rPr>
            <sz val="8"/>
            <color indexed="81"/>
            <rFont val="Tahoma"/>
            <family val="2"/>
          </rPr>
          <t xml:space="preserve">Total Drive time for day
</t>
        </r>
      </text>
    </comment>
    <comment ref="L128" authorId="0" shapeId="0" xr:uid="{00000000-0006-0000-0100-000004010000}">
      <text>
        <r>
          <rPr>
            <sz val="8"/>
            <color indexed="81"/>
            <rFont val="Tahoma"/>
            <family val="2"/>
          </rPr>
          <t xml:space="preserve">Total Duty time for day
</t>
        </r>
      </text>
    </comment>
    <comment ref="M128" authorId="0" shapeId="0" xr:uid="{00000000-0006-0000-0100-000005010000}">
      <text>
        <r>
          <rPr>
            <sz val="8"/>
            <color indexed="81"/>
            <rFont val="Tahoma"/>
            <family val="2"/>
          </rPr>
          <t xml:space="preserve">Total Drive time for day
</t>
        </r>
      </text>
    </comment>
    <comment ref="P128" authorId="0" shapeId="0" xr:uid="{00000000-0006-0000-0100-000006010000}">
      <text>
        <r>
          <rPr>
            <sz val="8"/>
            <color indexed="81"/>
            <rFont val="Tahoma"/>
            <family val="2"/>
          </rPr>
          <t xml:space="preserve">Total Duty time for day
</t>
        </r>
      </text>
    </comment>
    <comment ref="Q128" authorId="0" shapeId="0" xr:uid="{00000000-0006-0000-0100-000007010000}">
      <text>
        <r>
          <rPr>
            <sz val="8"/>
            <color indexed="81"/>
            <rFont val="Tahoma"/>
            <family val="2"/>
          </rPr>
          <t xml:space="preserve">Total Drive time for day
</t>
        </r>
      </text>
    </comment>
    <comment ref="T128" authorId="0" shapeId="0" xr:uid="{00000000-0006-0000-0100-000008010000}">
      <text>
        <r>
          <rPr>
            <sz val="8"/>
            <color indexed="81"/>
            <rFont val="Tahoma"/>
            <family val="2"/>
          </rPr>
          <t xml:space="preserve">Total Duty time for day
</t>
        </r>
      </text>
    </comment>
    <comment ref="U128" authorId="0" shapeId="0" xr:uid="{00000000-0006-0000-0100-000009010000}">
      <text>
        <r>
          <rPr>
            <sz val="8"/>
            <color indexed="81"/>
            <rFont val="Tahoma"/>
            <family val="2"/>
          </rPr>
          <t xml:space="preserve">Total Drive time for day
</t>
        </r>
      </text>
    </comment>
    <comment ref="X128" authorId="0" shapeId="0" xr:uid="{00000000-0006-0000-0100-00000A010000}">
      <text>
        <r>
          <rPr>
            <sz val="8"/>
            <color indexed="81"/>
            <rFont val="Tahoma"/>
            <family val="2"/>
          </rPr>
          <t xml:space="preserve">Total Duty time for day
</t>
        </r>
      </text>
    </comment>
    <comment ref="Y128" authorId="0" shapeId="0" xr:uid="{00000000-0006-0000-0100-00000B010000}">
      <text>
        <r>
          <rPr>
            <sz val="8"/>
            <color indexed="81"/>
            <rFont val="Tahoma"/>
            <family val="2"/>
          </rPr>
          <t xml:space="preserve">Total Drive time for day
</t>
        </r>
      </text>
    </comment>
    <comment ref="AB128" authorId="0" shapeId="0" xr:uid="{00000000-0006-0000-0100-00000C010000}">
      <text>
        <r>
          <rPr>
            <sz val="8"/>
            <color indexed="81"/>
            <rFont val="Tahoma"/>
            <family val="2"/>
          </rPr>
          <t xml:space="preserve">Total Duty time for day
</t>
        </r>
      </text>
    </comment>
    <comment ref="AC128" authorId="0" shapeId="0" xr:uid="{00000000-0006-0000-0100-00000D010000}">
      <text>
        <r>
          <rPr>
            <sz val="8"/>
            <color indexed="81"/>
            <rFont val="Tahoma"/>
            <family val="2"/>
          </rPr>
          <t xml:space="preserve">Total Drive time for day
</t>
        </r>
      </text>
    </comment>
    <comment ref="AE128" authorId="0" shapeId="0" xr:uid="{00000000-0006-0000-0100-00000E010000}">
      <text>
        <r>
          <rPr>
            <sz val="8"/>
            <color indexed="81"/>
            <rFont val="Tahoma"/>
            <family val="2"/>
          </rPr>
          <t xml:space="preserve">Total Duty time for day
</t>
        </r>
      </text>
    </comment>
    <comment ref="AF128" authorId="0" shapeId="0" xr:uid="{00000000-0006-0000-0100-00000F010000}">
      <text>
        <r>
          <rPr>
            <sz val="8"/>
            <color indexed="81"/>
            <rFont val="Tahoma"/>
            <family val="2"/>
          </rPr>
          <t xml:space="preserve">Insert Paid Hours from PSP.  Must be inputted as time 00:00
</t>
        </r>
      </text>
    </comment>
    <comment ref="AG128" authorId="1" shapeId="0" xr:uid="{00000000-0006-0000-0100-000010010000}">
      <text>
        <r>
          <rPr>
            <b/>
            <sz val="9"/>
            <color indexed="81"/>
            <rFont val="Tahoma"/>
            <family val="2"/>
          </rPr>
          <t xml:space="preserve">Insert reason for Variance
</t>
        </r>
      </text>
    </comment>
    <comment ref="D136" authorId="0" shapeId="0" xr:uid="{00000000-0006-0000-0100-000011010000}">
      <text>
        <r>
          <rPr>
            <sz val="8"/>
            <color indexed="81"/>
            <rFont val="Tahoma"/>
            <family val="2"/>
          </rPr>
          <t xml:space="preserve">Total Duty time for day
</t>
        </r>
      </text>
    </comment>
    <comment ref="E136" authorId="0" shapeId="0" xr:uid="{00000000-0006-0000-0100-000012010000}">
      <text>
        <r>
          <rPr>
            <sz val="8"/>
            <color indexed="81"/>
            <rFont val="Tahoma"/>
            <family val="2"/>
          </rPr>
          <t xml:space="preserve">Total Drive time for day
</t>
        </r>
      </text>
    </comment>
    <comment ref="H136" authorId="0" shapeId="0" xr:uid="{00000000-0006-0000-0100-000013010000}">
      <text>
        <r>
          <rPr>
            <sz val="8"/>
            <color indexed="81"/>
            <rFont val="Tahoma"/>
            <family val="2"/>
          </rPr>
          <t xml:space="preserve">Total Duty time for day
</t>
        </r>
      </text>
    </comment>
    <comment ref="I136" authorId="0" shapeId="0" xr:uid="{00000000-0006-0000-0100-000014010000}">
      <text>
        <r>
          <rPr>
            <sz val="8"/>
            <color indexed="81"/>
            <rFont val="Tahoma"/>
            <family val="2"/>
          </rPr>
          <t xml:space="preserve">Total Drive time for day
</t>
        </r>
      </text>
    </comment>
    <comment ref="L136" authorId="0" shapeId="0" xr:uid="{00000000-0006-0000-0100-000015010000}">
      <text>
        <r>
          <rPr>
            <sz val="8"/>
            <color indexed="81"/>
            <rFont val="Tahoma"/>
            <family val="2"/>
          </rPr>
          <t xml:space="preserve">Total Duty time for day
</t>
        </r>
      </text>
    </comment>
    <comment ref="M136" authorId="0" shapeId="0" xr:uid="{00000000-0006-0000-0100-000016010000}">
      <text>
        <r>
          <rPr>
            <sz val="8"/>
            <color indexed="81"/>
            <rFont val="Tahoma"/>
            <family val="2"/>
          </rPr>
          <t xml:space="preserve">Total Drive time for day
</t>
        </r>
      </text>
    </comment>
    <comment ref="P136" authorId="0" shapeId="0" xr:uid="{00000000-0006-0000-0100-000017010000}">
      <text>
        <r>
          <rPr>
            <sz val="8"/>
            <color indexed="81"/>
            <rFont val="Tahoma"/>
            <family val="2"/>
          </rPr>
          <t xml:space="preserve">Total Duty time for day
</t>
        </r>
      </text>
    </comment>
    <comment ref="Q136" authorId="0" shapeId="0" xr:uid="{00000000-0006-0000-0100-000018010000}">
      <text>
        <r>
          <rPr>
            <sz val="8"/>
            <color indexed="81"/>
            <rFont val="Tahoma"/>
            <family val="2"/>
          </rPr>
          <t xml:space="preserve">Total Drive time for day
</t>
        </r>
      </text>
    </comment>
    <comment ref="T136" authorId="0" shapeId="0" xr:uid="{00000000-0006-0000-0100-000019010000}">
      <text>
        <r>
          <rPr>
            <sz val="8"/>
            <color indexed="81"/>
            <rFont val="Tahoma"/>
            <family val="2"/>
          </rPr>
          <t xml:space="preserve">Total Duty time for day
</t>
        </r>
      </text>
    </comment>
    <comment ref="U136" authorId="0" shapeId="0" xr:uid="{00000000-0006-0000-0100-00001A010000}">
      <text>
        <r>
          <rPr>
            <sz val="8"/>
            <color indexed="81"/>
            <rFont val="Tahoma"/>
            <family val="2"/>
          </rPr>
          <t xml:space="preserve">Total Drive time for day
</t>
        </r>
      </text>
    </comment>
    <comment ref="X136" authorId="0" shapeId="0" xr:uid="{00000000-0006-0000-0100-00001B010000}">
      <text>
        <r>
          <rPr>
            <sz val="8"/>
            <color indexed="81"/>
            <rFont val="Tahoma"/>
            <family val="2"/>
          </rPr>
          <t xml:space="preserve">Total Duty time for day
</t>
        </r>
      </text>
    </comment>
    <comment ref="Y136" authorId="0" shapeId="0" xr:uid="{00000000-0006-0000-0100-00001C010000}">
      <text>
        <r>
          <rPr>
            <sz val="8"/>
            <color indexed="81"/>
            <rFont val="Tahoma"/>
            <family val="2"/>
          </rPr>
          <t xml:space="preserve">Total Drive time for day
</t>
        </r>
      </text>
    </comment>
    <comment ref="AB136" authorId="0" shapeId="0" xr:uid="{00000000-0006-0000-0100-00001D010000}">
      <text>
        <r>
          <rPr>
            <sz val="8"/>
            <color indexed="81"/>
            <rFont val="Tahoma"/>
            <family val="2"/>
          </rPr>
          <t xml:space="preserve">Total Duty time for day
</t>
        </r>
      </text>
    </comment>
    <comment ref="AC136" authorId="0" shapeId="0" xr:uid="{00000000-0006-0000-0100-00001E010000}">
      <text>
        <r>
          <rPr>
            <sz val="8"/>
            <color indexed="81"/>
            <rFont val="Tahoma"/>
            <family val="2"/>
          </rPr>
          <t xml:space="preserve">Total Drive time for day
</t>
        </r>
      </text>
    </comment>
    <comment ref="AE136" authorId="0" shapeId="0" xr:uid="{00000000-0006-0000-0100-00001F010000}">
      <text>
        <r>
          <rPr>
            <sz val="8"/>
            <color indexed="81"/>
            <rFont val="Tahoma"/>
            <family val="2"/>
          </rPr>
          <t xml:space="preserve">Total Duty time for day
</t>
        </r>
      </text>
    </comment>
    <comment ref="AF136" authorId="0" shapeId="0" xr:uid="{00000000-0006-0000-0100-000020010000}">
      <text>
        <r>
          <rPr>
            <sz val="8"/>
            <color indexed="81"/>
            <rFont val="Tahoma"/>
            <family val="2"/>
          </rPr>
          <t xml:space="preserve">Insert Paid Hours from PSP.  Must be inputted as time 00:00
</t>
        </r>
      </text>
    </comment>
    <comment ref="AG136" authorId="1" shapeId="0" xr:uid="{00000000-0006-0000-0100-000021010000}">
      <text>
        <r>
          <rPr>
            <b/>
            <sz val="9"/>
            <color indexed="81"/>
            <rFont val="Tahoma"/>
            <family val="2"/>
          </rPr>
          <t xml:space="preserve">Insert reason for Variance
</t>
        </r>
      </text>
    </comment>
    <comment ref="D144" authorId="0" shapeId="0" xr:uid="{00000000-0006-0000-0100-000022010000}">
      <text>
        <r>
          <rPr>
            <sz val="8"/>
            <color indexed="81"/>
            <rFont val="Tahoma"/>
            <family val="2"/>
          </rPr>
          <t xml:space="preserve">Total Duty time for day
</t>
        </r>
      </text>
    </comment>
    <comment ref="E144" authorId="0" shapeId="0" xr:uid="{00000000-0006-0000-0100-000023010000}">
      <text>
        <r>
          <rPr>
            <sz val="8"/>
            <color indexed="81"/>
            <rFont val="Tahoma"/>
            <family val="2"/>
          </rPr>
          <t xml:space="preserve">Total Drive time for day
</t>
        </r>
      </text>
    </comment>
    <comment ref="H144" authorId="0" shapeId="0" xr:uid="{00000000-0006-0000-0100-000024010000}">
      <text>
        <r>
          <rPr>
            <sz val="8"/>
            <color indexed="81"/>
            <rFont val="Tahoma"/>
            <family val="2"/>
          </rPr>
          <t xml:space="preserve">Total Duty time for day
</t>
        </r>
      </text>
    </comment>
    <comment ref="I144" authorId="0" shapeId="0" xr:uid="{00000000-0006-0000-0100-000025010000}">
      <text>
        <r>
          <rPr>
            <sz val="8"/>
            <color indexed="81"/>
            <rFont val="Tahoma"/>
            <family val="2"/>
          </rPr>
          <t xml:space="preserve">Total Drive time for day
</t>
        </r>
      </text>
    </comment>
    <comment ref="L144" authorId="0" shapeId="0" xr:uid="{00000000-0006-0000-0100-000026010000}">
      <text>
        <r>
          <rPr>
            <sz val="8"/>
            <color indexed="81"/>
            <rFont val="Tahoma"/>
            <family val="2"/>
          </rPr>
          <t xml:space="preserve">Total Duty time for day
</t>
        </r>
      </text>
    </comment>
    <comment ref="M144" authorId="0" shapeId="0" xr:uid="{00000000-0006-0000-0100-000027010000}">
      <text>
        <r>
          <rPr>
            <sz val="8"/>
            <color indexed="81"/>
            <rFont val="Tahoma"/>
            <family val="2"/>
          </rPr>
          <t xml:space="preserve">Total Drive time for day
</t>
        </r>
      </text>
    </comment>
    <comment ref="P144" authorId="0" shapeId="0" xr:uid="{00000000-0006-0000-0100-000028010000}">
      <text>
        <r>
          <rPr>
            <sz val="8"/>
            <color indexed="81"/>
            <rFont val="Tahoma"/>
            <family val="2"/>
          </rPr>
          <t xml:space="preserve">Total Duty time for day
</t>
        </r>
      </text>
    </comment>
    <comment ref="Q144" authorId="0" shapeId="0" xr:uid="{00000000-0006-0000-0100-000029010000}">
      <text>
        <r>
          <rPr>
            <sz val="8"/>
            <color indexed="81"/>
            <rFont val="Tahoma"/>
            <family val="2"/>
          </rPr>
          <t xml:space="preserve">Total Drive time for day
</t>
        </r>
      </text>
    </comment>
    <comment ref="T144" authorId="0" shapeId="0" xr:uid="{00000000-0006-0000-0100-00002A010000}">
      <text>
        <r>
          <rPr>
            <sz val="8"/>
            <color indexed="81"/>
            <rFont val="Tahoma"/>
            <family val="2"/>
          </rPr>
          <t xml:space="preserve">Total Duty time for day
</t>
        </r>
      </text>
    </comment>
    <comment ref="U144" authorId="0" shapeId="0" xr:uid="{00000000-0006-0000-0100-00002B010000}">
      <text>
        <r>
          <rPr>
            <sz val="8"/>
            <color indexed="81"/>
            <rFont val="Tahoma"/>
            <family val="2"/>
          </rPr>
          <t xml:space="preserve">Total Drive time for day
</t>
        </r>
      </text>
    </comment>
    <comment ref="X144" authorId="0" shapeId="0" xr:uid="{00000000-0006-0000-0100-00002C010000}">
      <text>
        <r>
          <rPr>
            <sz val="8"/>
            <color indexed="81"/>
            <rFont val="Tahoma"/>
            <family val="2"/>
          </rPr>
          <t xml:space="preserve">Total Duty time for day
</t>
        </r>
      </text>
    </comment>
    <comment ref="Y144" authorId="0" shapeId="0" xr:uid="{00000000-0006-0000-0100-00002D010000}">
      <text>
        <r>
          <rPr>
            <sz val="8"/>
            <color indexed="81"/>
            <rFont val="Tahoma"/>
            <family val="2"/>
          </rPr>
          <t xml:space="preserve">Total Drive time for day
</t>
        </r>
      </text>
    </comment>
    <comment ref="AB144" authorId="0" shapeId="0" xr:uid="{00000000-0006-0000-0100-00002E010000}">
      <text>
        <r>
          <rPr>
            <sz val="8"/>
            <color indexed="81"/>
            <rFont val="Tahoma"/>
            <family val="2"/>
          </rPr>
          <t xml:space="preserve">Total Duty time for day
</t>
        </r>
      </text>
    </comment>
    <comment ref="AC144" authorId="0" shapeId="0" xr:uid="{00000000-0006-0000-0100-00002F010000}">
      <text>
        <r>
          <rPr>
            <sz val="8"/>
            <color indexed="81"/>
            <rFont val="Tahoma"/>
            <family val="2"/>
          </rPr>
          <t xml:space="preserve">Total Drive time for day
</t>
        </r>
      </text>
    </comment>
    <comment ref="AE144" authorId="0" shapeId="0" xr:uid="{00000000-0006-0000-0100-000030010000}">
      <text>
        <r>
          <rPr>
            <sz val="8"/>
            <color indexed="81"/>
            <rFont val="Tahoma"/>
            <family val="2"/>
          </rPr>
          <t xml:space="preserve">Total Duty time for day
</t>
        </r>
      </text>
    </comment>
    <comment ref="AF144" authorId="0" shapeId="0" xr:uid="{00000000-0006-0000-0100-000031010000}">
      <text>
        <r>
          <rPr>
            <sz val="8"/>
            <color indexed="81"/>
            <rFont val="Tahoma"/>
            <family val="2"/>
          </rPr>
          <t xml:space="preserve">Insert Paid Hours from PSP.  Must be inputted as time 00:00
</t>
        </r>
      </text>
    </comment>
    <comment ref="AG144" authorId="1" shapeId="0" xr:uid="{00000000-0006-0000-0100-000032010000}">
      <text>
        <r>
          <rPr>
            <b/>
            <sz val="9"/>
            <color indexed="81"/>
            <rFont val="Tahoma"/>
            <family val="2"/>
          </rPr>
          <t xml:space="preserve">Insert reason for Variance
</t>
        </r>
      </text>
    </comment>
    <comment ref="D152" authorId="0" shapeId="0" xr:uid="{00000000-0006-0000-0100-000033010000}">
      <text>
        <r>
          <rPr>
            <sz val="8"/>
            <color indexed="81"/>
            <rFont val="Tahoma"/>
            <family val="2"/>
          </rPr>
          <t xml:space="preserve">Total Duty time for day
</t>
        </r>
      </text>
    </comment>
    <comment ref="E152" authorId="0" shapeId="0" xr:uid="{00000000-0006-0000-0100-000034010000}">
      <text>
        <r>
          <rPr>
            <sz val="8"/>
            <color indexed="81"/>
            <rFont val="Tahoma"/>
            <family val="2"/>
          </rPr>
          <t xml:space="preserve">Total Drive time for day
</t>
        </r>
      </text>
    </comment>
    <comment ref="H152" authorId="0" shapeId="0" xr:uid="{00000000-0006-0000-0100-000035010000}">
      <text>
        <r>
          <rPr>
            <sz val="8"/>
            <color indexed="81"/>
            <rFont val="Tahoma"/>
            <family val="2"/>
          </rPr>
          <t xml:space="preserve">Total Duty time for day
</t>
        </r>
      </text>
    </comment>
    <comment ref="I152" authorId="0" shapeId="0" xr:uid="{00000000-0006-0000-0100-000036010000}">
      <text>
        <r>
          <rPr>
            <sz val="8"/>
            <color indexed="81"/>
            <rFont val="Tahoma"/>
            <family val="2"/>
          </rPr>
          <t xml:space="preserve">Total Drive time for day
</t>
        </r>
      </text>
    </comment>
    <comment ref="L152" authorId="0" shapeId="0" xr:uid="{00000000-0006-0000-0100-000037010000}">
      <text>
        <r>
          <rPr>
            <sz val="8"/>
            <color indexed="81"/>
            <rFont val="Tahoma"/>
            <family val="2"/>
          </rPr>
          <t xml:space="preserve">Total Duty time for day
</t>
        </r>
      </text>
    </comment>
    <comment ref="M152" authorId="0" shapeId="0" xr:uid="{00000000-0006-0000-0100-000038010000}">
      <text>
        <r>
          <rPr>
            <sz val="8"/>
            <color indexed="81"/>
            <rFont val="Tahoma"/>
            <family val="2"/>
          </rPr>
          <t xml:space="preserve">Total Drive time for day
</t>
        </r>
      </text>
    </comment>
    <comment ref="P152" authorId="0" shapeId="0" xr:uid="{00000000-0006-0000-0100-000039010000}">
      <text>
        <r>
          <rPr>
            <sz val="8"/>
            <color indexed="81"/>
            <rFont val="Tahoma"/>
            <family val="2"/>
          </rPr>
          <t xml:space="preserve">Total Duty time for day
</t>
        </r>
      </text>
    </comment>
    <comment ref="Q152" authorId="0" shapeId="0" xr:uid="{00000000-0006-0000-0100-00003A010000}">
      <text>
        <r>
          <rPr>
            <sz val="8"/>
            <color indexed="81"/>
            <rFont val="Tahoma"/>
            <family val="2"/>
          </rPr>
          <t xml:space="preserve">Total Drive time for day
</t>
        </r>
      </text>
    </comment>
    <comment ref="T152" authorId="0" shapeId="0" xr:uid="{00000000-0006-0000-0100-00003B010000}">
      <text>
        <r>
          <rPr>
            <sz val="8"/>
            <color indexed="81"/>
            <rFont val="Tahoma"/>
            <family val="2"/>
          </rPr>
          <t xml:space="preserve">Total Duty time for day
</t>
        </r>
      </text>
    </comment>
    <comment ref="U152" authorId="0" shapeId="0" xr:uid="{00000000-0006-0000-0100-00003C010000}">
      <text>
        <r>
          <rPr>
            <sz val="8"/>
            <color indexed="81"/>
            <rFont val="Tahoma"/>
            <family val="2"/>
          </rPr>
          <t xml:space="preserve">Total Drive time for day
</t>
        </r>
      </text>
    </comment>
    <comment ref="X152" authorId="0" shapeId="0" xr:uid="{00000000-0006-0000-0100-00003D010000}">
      <text>
        <r>
          <rPr>
            <sz val="8"/>
            <color indexed="81"/>
            <rFont val="Tahoma"/>
            <family val="2"/>
          </rPr>
          <t xml:space="preserve">Total Duty time for day
</t>
        </r>
      </text>
    </comment>
    <comment ref="Y152" authorId="0" shapeId="0" xr:uid="{00000000-0006-0000-0100-00003E010000}">
      <text>
        <r>
          <rPr>
            <sz val="8"/>
            <color indexed="81"/>
            <rFont val="Tahoma"/>
            <family val="2"/>
          </rPr>
          <t xml:space="preserve">Total Drive time for day
</t>
        </r>
      </text>
    </comment>
    <comment ref="AB152" authorId="0" shapeId="0" xr:uid="{00000000-0006-0000-0100-00003F010000}">
      <text>
        <r>
          <rPr>
            <sz val="8"/>
            <color indexed="81"/>
            <rFont val="Tahoma"/>
            <family val="2"/>
          </rPr>
          <t xml:space="preserve">Total Duty time for day
</t>
        </r>
      </text>
    </comment>
    <comment ref="AC152" authorId="0" shapeId="0" xr:uid="{00000000-0006-0000-0100-000040010000}">
      <text>
        <r>
          <rPr>
            <sz val="8"/>
            <color indexed="81"/>
            <rFont val="Tahoma"/>
            <family val="2"/>
          </rPr>
          <t xml:space="preserve">Total Drive time for day
</t>
        </r>
      </text>
    </comment>
    <comment ref="AE152" authorId="0" shapeId="0" xr:uid="{00000000-0006-0000-0100-000041010000}">
      <text>
        <r>
          <rPr>
            <sz val="8"/>
            <color indexed="81"/>
            <rFont val="Tahoma"/>
            <family val="2"/>
          </rPr>
          <t xml:space="preserve">Total Duty time for day
</t>
        </r>
      </text>
    </comment>
    <comment ref="AF152" authorId="0" shapeId="0" xr:uid="{00000000-0006-0000-0100-000042010000}">
      <text>
        <r>
          <rPr>
            <sz val="8"/>
            <color indexed="81"/>
            <rFont val="Tahoma"/>
            <family val="2"/>
          </rPr>
          <t xml:space="preserve">Insert Paid Hours from PSP.  Must be inputted as time 00:00
</t>
        </r>
      </text>
    </comment>
    <comment ref="AG152" authorId="1" shapeId="0" xr:uid="{00000000-0006-0000-0100-000043010000}">
      <text>
        <r>
          <rPr>
            <b/>
            <sz val="9"/>
            <color indexed="81"/>
            <rFont val="Tahoma"/>
            <family val="2"/>
          </rPr>
          <t xml:space="preserve">Insert reason for Variance
</t>
        </r>
      </text>
    </comment>
    <comment ref="D160" authorId="0" shapeId="0" xr:uid="{00000000-0006-0000-0100-000044010000}">
      <text>
        <r>
          <rPr>
            <sz val="8"/>
            <color indexed="81"/>
            <rFont val="Tahoma"/>
            <family val="2"/>
          </rPr>
          <t xml:space="preserve">Total Duty time for day
</t>
        </r>
      </text>
    </comment>
    <comment ref="E160" authorId="0" shapeId="0" xr:uid="{00000000-0006-0000-0100-000045010000}">
      <text>
        <r>
          <rPr>
            <sz val="8"/>
            <color indexed="81"/>
            <rFont val="Tahoma"/>
            <family val="2"/>
          </rPr>
          <t xml:space="preserve">Total Drive time for day
</t>
        </r>
      </text>
    </comment>
    <comment ref="H160" authorId="0" shapeId="0" xr:uid="{00000000-0006-0000-0100-000046010000}">
      <text>
        <r>
          <rPr>
            <sz val="8"/>
            <color indexed="81"/>
            <rFont val="Tahoma"/>
            <family val="2"/>
          </rPr>
          <t xml:space="preserve">Total Duty time for day
</t>
        </r>
      </text>
    </comment>
    <comment ref="I160" authorId="0" shapeId="0" xr:uid="{00000000-0006-0000-0100-000047010000}">
      <text>
        <r>
          <rPr>
            <sz val="8"/>
            <color indexed="81"/>
            <rFont val="Tahoma"/>
            <family val="2"/>
          </rPr>
          <t xml:space="preserve">Total Drive time for day
</t>
        </r>
      </text>
    </comment>
    <comment ref="L160" authorId="0" shapeId="0" xr:uid="{00000000-0006-0000-0100-000048010000}">
      <text>
        <r>
          <rPr>
            <sz val="8"/>
            <color indexed="81"/>
            <rFont val="Tahoma"/>
            <family val="2"/>
          </rPr>
          <t xml:space="preserve">Total Duty time for day
</t>
        </r>
      </text>
    </comment>
    <comment ref="M160" authorId="0" shapeId="0" xr:uid="{00000000-0006-0000-0100-000049010000}">
      <text>
        <r>
          <rPr>
            <sz val="8"/>
            <color indexed="81"/>
            <rFont val="Tahoma"/>
            <family val="2"/>
          </rPr>
          <t xml:space="preserve">Total Drive time for day
</t>
        </r>
      </text>
    </comment>
    <comment ref="P160" authorId="0" shapeId="0" xr:uid="{00000000-0006-0000-0100-00004A010000}">
      <text>
        <r>
          <rPr>
            <sz val="8"/>
            <color indexed="81"/>
            <rFont val="Tahoma"/>
            <family val="2"/>
          </rPr>
          <t xml:space="preserve">Total Duty time for day
</t>
        </r>
      </text>
    </comment>
    <comment ref="Q160" authorId="0" shapeId="0" xr:uid="{00000000-0006-0000-0100-00004B010000}">
      <text>
        <r>
          <rPr>
            <sz val="8"/>
            <color indexed="81"/>
            <rFont val="Tahoma"/>
            <family val="2"/>
          </rPr>
          <t xml:space="preserve">Total Drive time for day
</t>
        </r>
      </text>
    </comment>
    <comment ref="T160" authorId="0" shapeId="0" xr:uid="{00000000-0006-0000-0100-00004C010000}">
      <text>
        <r>
          <rPr>
            <sz val="8"/>
            <color indexed="81"/>
            <rFont val="Tahoma"/>
            <family val="2"/>
          </rPr>
          <t xml:space="preserve">Total Duty time for day
</t>
        </r>
      </text>
    </comment>
    <comment ref="U160" authorId="0" shapeId="0" xr:uid="{00000000-0006-0000-0100-00004D010000}">
      <text>
        <r>
          <rPr>
            <sz val="8"/>
            <color indexed="81"/>
            <rFont val="Tahoma"/>
            <family val="2"/>
          </rPr>
          <t xml:space="preserve">Total Drive time for day
</t>
        </r>
      </text>
    </comment>
    <comment ref="X160" authorId="0" shapeId="0" xr:uid="{00000000-0006-0000-0100-00004E010000}">
      <text>
        <r>
          <rPr>
            <sz val="8"/>
            <color indexed="81"/>
            <rFont val="Tahoma"/>
            <family val="2"/>
          </rPr>
          <t xml:space="preserve">Total Duty time for day
</t>
        </r>
      </text>
    </comment>
    <comment ref="Y160" authorId="0" shapeId="0" xr:uid="{00000000-0006-0000-0100-00004F010000}">
      <text>
        <r>
          <rPr>
            <sz val="8"/>
            <color indexed="81"/>
            <rFont val="Tahoma"/>
            <family val="2"/>
          </rPr>
          <t xml:space="preserve">Total Drive time for day
</t>
        </r>
      </text>
    </comment>
    <comment ref="AB160" authorId="0" shapeId="0" xr:uid="{00000000-0006-0000-0100-000050010000}">
      <text>
        <r>
          <rPr>
            <sz val="8"/>
            <color indexed="81"/>
            <rFont val="Tahoma"/>
            <family val="2"/>
          </rPr>
          <t xml:space="preserve">Total Duty time for day
</t>
        </r>
      </text>
    </comment>
    <comment ref="AC160" authorId="0" shapeId="0" xr:uid="{00000000-0006-0000-0100-000051010000}">
      <text>
        <r>
          <rPr>
            <sz val="8"/>
            <color indexed="81"/>
            <rFont val="Tahoma"/>
            <family val="2"/>
          </rPr>
          <t xml:space="preserve">Total Drive time for day
</t>
        </r>
      </text>
    </comment>
    <comment ref="AE160" authorId="0" shapeId="0" xr:uid="{00000000-0006-0000-0100-000052010000}">
      <text>
        <r>
          <rPr>
            <sz val="8"/>
            <color indexed="81"/>
            <rFont val="Tahoma"/>
            <family val="2"/>
          </rPr>
          <t xml:space="preserve">Total Duty time for day
</t>
        </r>
      </text>
    </comment>
    <comment ref="AF160" authorId="0" shapeId="0" xr:uid="{00000000-0006-0000-0100-000053010000}">
      <text>
        <r>
          <rPr>
            <sz val="8"/>
            <color indexed="81"/>
            <rFont val="Tahoma"/>
            <family val="2"/>
          </rPr>
          <t xml:space="preserve">Insert Paid Hours from PSP.  Must be inputted as time 00:00
</t>
        </r>
      </text>
    </comment>
    <comment ref="AG160" authorId="1" shapeId="0" xr:uid="{00000000-0006-0000-0100-000054010000}">
      <text>
        <r>
          <rPr>
            <b/>
            <sz val="9"/>
            <color indexed="81"/>
            <rFont val="Tahoma"/>
            <family val="2"/>
          </rPr>
          <t xml:space="preserve">Insert reason for Variance
</t>
        </r>
      </text>
    </comment>
    <comment ref="D168" authorId="0" shapeId="0" xr:uid="{00000000-0006-0000-0100-000055010000}">
      <text>
        <r>
          <rPr>
            <sz val="8"/>
            <color indexed="81"/>
            <rFont val="Tahoma"/>
            <family val="2"/>
          </rPr>
          <t xml:space="preserve">Total Duty time for day
</t>
        </r>
      </text>
    </comment>
    <comment ref="E168" authorId="0" shapeId="0" xr:uid="{00000000-0006-0000-0100-000056010000}">
      <text>
        <r>
          <rPr>
            <sz val="8"/>
            <color indexed="81"/>
            <rFont val="Tahoma"/>
            <family val="2"/>
          </rPr>
          <t xml:space="preserve">Total Drive time for day
</t>
        </r>
      </text>
    </comment>
    <comment ref="H168" authorId="0" shapeId="0" xr:uid="{00000000-0006-0000-0100-000057010000}">
      <text>
        <r>
          <rPr>
            <sz val="8"/>
            <color indexed="81"/>
            <rFont val="Tahoma"/>
            <family val="2"/>
          </rPr>
          <t xml:space="preserve">Total Duty time for day
</t>
        </r>
      </text>
    </comment>
    <comment ref="I168" authorId="0" shapeId="0" xr:uid="{00000000-0006-0000-0100-000058010000}">
      <text>
        <r>
          <rPr>
            <sz val="8"/>
            <color indexed="81"/>
            <rFont val="Tahoma"/>
            <family val="2"/>
          </rPr>
          <t xml:space="preserve">Total Drive time for day
</t>
        </r>
      </text>
    </comment>
    <comment ref="L168" authorId="0" shapeId="0" xr:uid="{00000000-0006-0000-0100-000059010000}">
      <text>
        <r>
          <rPr>
            <sz val="8"/>
            <color indexed="81"/>
            <rFont val="Tahoma"/>
            <family val="2"/>
          </rPr>
          <t xml:space="preserve">Total Duty time for day
</t>
        </r>
      </text>
    </comment>
    <comment ref="M168" authorId="0" shapeId="0" xr:uid="{00000000-0006-0000-0100-00005A010000}">
      <text>
        <r>
          <rPr>
            <sz val="8"/>
            <color indexed="81"/>
            <rFont val="Tahoma"/>
            <family val="2"/>
          </rPr>
          <t xml:space="preserve">Total Drive time for day
</t>
        </r>
      </text>
    </comment>
    <comment ref="P168" authorId="0" shapeId="0" xr:uid="{00000000-0006-0000-0100-00005B010000}">
      <text>
        <r>
          <rPr>
            <sz val="8"/>
            <color indexed="81"/>
            <rFont val="Tahoma"/>
            <family val="2"/>
          </rPr>
          <t xml:space="preserve">Total Duty time for day
</t>
        </r>
      </text>
    </comment>
    <comment ref="Q168" authorId="0" shapeId="0" xr:uid="{00000000-0006-0000-0100-00005C010000}">
      <text>
        <r>
          <rPr>
            <sz val="8"/>
            <color indexed="81"/>
            <rFont val="Tahoma"/>
            <family val="2"/>
          </rPr>
          <t xml:space="preserve">Total Drive time for day
</t>
        </r>
      </text>
    </comment>
    <comment ref="T168" authorId="0" shapeId="0" xr:uid="{00000000-0006-0000-0100-00005D010000}">
      <text>
        <r>
          <rPr>
            <sz val="8"/>
            <color indexed="81"/>
            <rFont val="Tahoma"/>
            <family val="2"/>
          </rPr>
          <t xml:space="preserve">Total Duty time for day
</t>
        </r>
      </text>
    </comment>
    <comment ref="U168" authorId="0" shapeId="0" xr:uid="{00000000-0006-0000-0100-00005E010000}">
      <text>
        <r>
          <rPr>
            <sz val="8"/>
            <color indexed="81"/>
            <rFont val="Tahoma"/>
            <family val="2"/>
          </rPr>
          <t xml:space="preserve">Total Drive time for day
</t>
        </r>
      </text>
    </comment>
    <comment ref="X168" authorId="0" shapeId="0" xr:uid="{00000000-0006-0000-0100-00005F010000}">
      <text>
        <r>
          <rPr>
            <sz val="8"/>
            <color indexed="81"/>
            <rFont val="Tahoma"/>
            <family val="2"/>
          </rPr>
          <t xml:space="preserve">Total Duty time for day
</t>
        </r>
      </text>
    </comment>
    <comment ref="Y168" authorId="0" shapeId="0" xr:uid="{00000000-0006-0000-0100-000060010000}">
      <text>
        <r>
          <rPr>
            <sz val="8"/>
            <color indexed="81"/>
            <rFont val="Tahoma"/>
            <family val="2"/>
          </rPr>
          <t xml:space="preserve">Total Drive time for day
</t>
        </r>
      </text>
    </comment>
    <comment ref="AB168" authorId="0" shapeId="0" xr:uid="{00000000-0006-0000-0100-000061010000}">
      <text>
        <r>
          <rPr>
            <sz val="8"/>
            <color indexed="81"/>
            <rFont val="Tahoma"/>
            <family val="2"/>
          </rPr>
          <t xml:space="preserve">Total Duty time for day
</t>
        </r>
      </text>
    </comment>
    <comment ref="AC168" authorId="0" shapeId="0" xr:uid="{00000000-0006-0000-0100-000062010000}">
      <text>
        <r>
          <rPr>
            <sz val="8"/>
            <color indexed="81"/>
            <rFont val="Tahoma"/>
            <family val="2"/>
          </rPr>
          <t xml:space="preserve">Total Drive time for day
</t>
        </r>
      </text>
    </comment>
    <comment ref="AE168" authorId="0" shapeId="0" xr:uid="{00000000-0006-0000-0100-000063010000}">
      <text>
        <r>
          <rPr>
            <sz val="8"/>
            <color indexed="81"/>
            <rFont val="Tahoma"/>
            <family val="2"/>
          </rPr>
          <t xml:space="preserve">Total Duty time for day
</t>
        </r>
      </text>
    </comment>
    <comment ref="AF168" authorId="0" shapeId="0" xr:uid="{00000000-0006-0000-0100-000064010000}">
      <text>
        <r>
          <rPr>
            <sz val="8"/>
            <color indexed="81"/>
            <rFont val="Tahoma"/>
            <family val="2"/>
          </rPr>
          <t xml:space="preserve">Insert Paid Hours from PSP.  Must be inputted as time 00:00
</t>
        </r>
      </text>
    </comment>
    <comment ref="AG168" authorId="1" shapeId="0" xr:uid="{00000000-0006-0000-0100-000065010000}">
      <text>
        <r>
          <rPr>
            <b/>
            <sz val="9"/>
            <color indexed="81"/>
            <rFont val="Tahoma"/>
            <family val="2"/>
          </rPr>
          <t xml:space="preserve">Insert reason for Variance
</t>
        </r>
      </text>
    </comment>
    <comment ref="D176" authorId="0" shapeId="0" xr:uid="{00000000-0006-0000-0100-000066010000}">
      <text>
        <r>
          <rPr>
            <sz val="8"/>
            <color indexed="81"/>
            <rFont val="Tahoma"/>
            <family val="2"/>
          </rPr>
          <t xml:space="preserve">Total Duty time for day
</t>
        </r>
      </text>
    </comment>
    <comment ref="E176" authorId="0" shapeId="0" xr:uid="{00000000-0006-0000-0100-000067010000}">
      <text>
        <r>
          <rPr>
            <sz val="8"/>
            <color indexed="81"/>
            <rFont val="Tahoma"/>
            <family val="2"/>
          </rPr>
          <t xml:space="preserve">Total Drive time for day
</t>
        </r>
      </text>
    </comment>
    <comment ref="H176" authorId="0" shapeId="0" xr:uid="{00000000-0006-0000-0100-000068010000}">
      <text>
        <r>
          <rPr>
            <sz val="8"/>
            <color indexed="81"/>
            <rFont val="Tahoma"/>
            <family val="2"/>
          </rPr>
          <t xml:space="preserve">Total Duty time for day
</t>
        </r>
      </text>
    </comment>
    <comment ref="I176" authorId="0" shapeId="0" xr:uid="{00000000-0006-0000-0100-000069010000}">
      <text>
        <r>
          <rPr>
            <sz val="8"/>
            <color indexed="81"/>
            <rFont val="Tahoma"/>
            <family val="2"/>
          </rPr>
          <t xml:space="preserve">Total Drive time for day
</t>
        </r>
      </text>
    </comment>
    <comment ref="L176" authorId="0" shapeId="0" xr:uid="{00000000-0006-0000-0100-00006A010000}">
      <text>
        <r>
          <rPr>
            <sz val="8"/>
            <color indexed="81"/>
            <rFont val="Tahoma"/>
            <family val="2"/>
          </rPr>
          <t xml:space="preserve">Total Duty time for day
</t>
        </r>
      </text>
    </comment>
    <comment ref="M176" authorId="0" shapeId="0" xr:uid="{00000000-0006-0000-0100-00006B010000}">
      <text>
        <r>
          <rPr>
            <sz val="8"/>
            <color indexed="81"/>
            <rFont val="Tahoma"/>
            <family val="2"/>
          </rPr>
          <t xml:space="preserve">Total Drive time for day
</t>
        </r>
      </text>
    </comment>
    <comment ref="P176" authorId="0" shapeId="0" xr:uid="{00000000-0006-0000-0100-00006C010000}">
      <text>
        <r>
          <rPr>
            <sz val="8"/>
            <color indexed="81"/>
            <rFont val="Tahoma"/>
            <family val="2"/>
          </rPr>
          <t xml:space="preserve">Total Duty time for day
</t>
        </r>
      </text>
    </comment>
    <comment ref="Q176" authorId="0" shapeId="0" xr:uid="{00000000-0006-0000-0100-00006D010000}">
      <text>
        <r>
          <rPr>
            <sz val="8"/>
            <color indexed="81"/>
            <rFont val="Tahoma"/>
            <family val="2"/>
          </rPr>
          <t xml:space="preserve">Total Drive time for day
</t>
        </r>
      </text>
    </comment>
    <comment ref="T176" authorId="0" shapeId="0" xr:uid="{00000000-0006-0000-0100-00006E010000}">
      <text>
        <r>
          <rPr>
            <sz val="8"/>
            <color indexed="81"/>
            <rFont val="Tahoma"/>
            <family val="2"/>
          </rPr>
          <t xml:space="preserve">Total Duty time for day
</t>
        </r>
      </text>
    </comment>
    <comment ref="U176" authorId="0" shapeId="0" xr:uid="{00000000-0006-0000-0100-00006F010000}">
      <text>
        <r>
          <rPr>
            <sz val="8"/>
            <color indexed="81"/>
            <rFont val="Tahoma"/>
            <family val="2"/>
          </rPr>
          <t xml:space="preserve">Total Drive time for day
</t>
        </r>
      </text>
    </comment>
    <comment ref="X176" authorId="0" shapeId="0" xr:uid="{00000000-0006-0000-0100-000070010000}">
      <text>
        <r>
          <rPr>
            <sz val="8"/>
            <color indexed="81"/>
            <rFont val="Tahoma"/>
            <family val="2"/>
          </rPr>
          <t xml:space="preserve">Total Duty time for day
</t>
        </r>
      </text>
    </comment>
    <comment ref="Y176" authorId="0" shapeId="0" xr:uid="{00000000-0006-0000-0100-000071010000}">
      <text>
        <r>
          <rPr>
            <sz val="8"/>
            <color indexed="81"/>
            <rFont val="Tahoma"/>
            <family val="2"/>
          </rPr>
          <t xml:space="preserve">Total Drive time for day
</t>
        </r>
      </text>
    </comment>
    <comment ref="AB176" authorId="0" shapeId="0" xr:uid="{00000000-0006-0000-0100-000072010000}">
      <text>
        <r>
          <rPr>
            <sz val="8"/>
            <color indexed="81"/>
            <rFont val="Tahoma"/>
            <family val="2"/>
          </rPr>
          <t xml:space="preserve">Total Duty time for day
</t>
        </r>
      </text>
    </comment>
    <comment ref="AC176" authorId="0" shapeId="0" xr:uid="{00000000-0006-0000-0100-000073010000}">
      <text>
        <r>
          <rPr>
            <sz val="8"/>
            <color indexed="81"/>
            <rFont val="Tahoma"/>
            <family val="2"/>
          </rPr>
          <t xml:space="preserve">Total Drive time for day
</t>
        </r>
      </text>
    </comment>
    <comment ref="AE176" authorId="0" shapeId="0" xr:uid="{00000000-0006-0000-0100-000074010000}">
      <text>
        <r>
          <rPr>
            <sz val="8"/>
            <color indexed="81"/>
            <rFont val="Tahoma"/>
            <family val="2"/>
          </rPr>
          <t xml:space="preserve">Total Duty time for day
</t>
        </r>
      </text>
    </comment>
    <comment ref="AF176" authorId="0" shapeId="0" xr:uid="{00000000-0006-0000-0100-000075010000}">
      <text>
        <r>
          <rPr>
            <sz val="8"/>
            <color indexed="81"/>
            <rFont val="Tahoma"/>
            <family val="2"/>
          </rPr>
          <t xml:space="preserve">Insert Paid Hours from PSP.  Must be inputted as time 00:00
</t>
        </r>
      </text>
    </comment>
    <comment ref="AG176" authorId="1" shapeId="0" xr:uid="{00000000-0006-0000-0100-000076010000}">
      <text>
        <r>
          <rPr>
            <b/>
            <sz val="9"/>
            <color indexed="81"/>
            <rFont val="Tahoma"/>
            <family val="2"/>
          </rPr>
          <t xml:space="preserve">Insert reason for Variance
</t>
        </r>
      </text>
    </comment>
    <comment ref="D184" authorId="0" shapeId="0" xr:uid="{00000000-0006-0000-0100-000077010000}">
      <text>
        <r>
          <rPr>
            <sz val="8"/>
            <color indexed="81"/>
            <rFont val="Tahoma"/>
            <family val="2"/>
          </rPr>
          <t xml:space="preserve">Total Duty time for day
</t>
        </r>
      </text>
    </comment>
    <comment ref="E184" authorId="0" shapeId="0" xr:uid="{00000000-0006-0000-0100-000078010000}">
      <text>
        <r>
          <rPr>
            <sz val="8"/>
            <color indexed="81"/>
            <rFont val="Tahoma"/>
            <family val="2"/>
          </rPr>
          <t xml:space="preserve">Total Drive time for day
</t>
        </r>
      </text>
    </comment>
    <comment ref="H184" authorId="0" shapeId="0" xr:uid="{00000000-0006-0000-0100-000079010000}">
      <text>
        <r>
          <rPr>
            <sz val="8"/>
            <color indexed="81"/>
            <rFont val="Tahoma"/>
            <family val="2"/>
          </rPr>
          <t xml:space="preserve">Total Duty time for day
</t>
        </r>
      </text>
    </comment>
    <comment ref="I184" authorId="0" shapeId="0" xr:uid="{00000000-0006-0000-0100-00007A010000}">
      <text>
        <r>
          <rPr>
            <sz val="8"/>
            <color indexed="81"/>
            <rFont val="Tahoma"/>
            <family val="2"/>
          </rPr>
          <t xml:space="preserve">Total Drive time for day
</t>
        </r>
      </text>
    </comment>
    <comment ref="L184" authorId="0" shapeId="0" xr:uid="{00000000-0006-0000-0100-00007B010000}">
      <text>
        <r>
          <rPr>
            <sz val="8"/>
            <color indexed="81"/>
            <rFont val="Tahoma"/>
            <family val="2"/>
          </rPr>
          <t xml:space="preserve">Total Duty time for day
</t>
        </r>
      </text>
    </comment>
    <comment ref="M184" authorId="0" shapeId="0" xr:uid="{00000000-0006-0000-0100-00007C010000}">
      <text>
        <r>
          <rPr>
            <sz val="8"/>
            <color indexed="81"/>
            <rFont val="Tahoma"/>
            <family val="2"/>
          </rPr>
          <t xml:space="preserve">Total Drive time for day
</t>
        </r>
      </text>
    </comment>
    <comment ref="P184" authorId="0" shapeId="0" xr:uid="{00000000-0006-0000-0100-00007D010000}">
      <text>
        <r>
          <rPr>
            <sz val="8"/>
            <color indexed="81"/>
            <rFont val="Tahoma"/>
            <family val="2"/>
          </rPr>
          <t xml:space="preserve">Total Duty time for day
</t>
        </r>
      </text>
    </comment>
    <comment ref="Q184" authorId="0" shapeId="0" xr:uid="{00000000-0006-0000-0100-00007E010000}">
      <text>
        <r>
          <rPr>
            <sz val="8"/>
            <color indexed="81"/>
            <rFont val="Tahoma"/>
            <family val="2"/>
          </rPr>
          <t xml:space="preserve">Total Drive time for day
</t>
        </r>
      </text>
    </comment>
    <comment ref="T184" authorId="0" shapeId="0" xr:uid="{00000000-0006-0000-0100-00007F010000}">
      <text>
        <r>
          <rPr>
            <sz val="8"/>
            <color indexed="81"/>
            <rFont val="Tahoma"/>
            <family val="2"/>
          </rPr>
          <t xml:space="preserve">Total Duty time for day
</t>
        </r>
      </text>
    </comment>
    <comment ref="U184" authorId="0" shapeId="0" xr:uid="{00000000-0006-0000-0100-000080010000}">
      <text>
        <r>
          <rPr>
            <sz val="8"/>
            <color indexed="81"/>
            <rFont val="Tahoma"/>
            <family val="2"/>
          </rPr>
          <t xml:space="preserve">Total Drive time for day
</t>
        </r>
      </text>
    </comment>
    <comment ref="X184" authorId="0" shapeId="0" xr:uid="{00000000-0006-0000-0100-000081010000}">
      <text>
        <r>
          <rPr>
            <sz val="8"/>
            <color indexed="81"/>
            <rFont val="Tahoma"/>
            <family val="2"/>
          </rPr>
          <t xml:space="preserve">Total Duty time for day
</t>
        </r>
      </text>
    </comment>
    <comment ref="Y184" authorId="0" shapeId="0" xr:uid="{00000000-0006-0000-0100-000082010000}">
      <text>
        <r>
          <rPr>
            <sz val="8"/>
            <color indexed="81"/>
            <rFont val="Tahoma"/>
            <family val="2"/>
          </rPr>
          <t xml:space="preserve">Total Drive time for day
</t>
        </r>
      </text>
    </comment>
    <comment ref="AB184" authorId="0" shapeId="0" xr:uid="{00000000-0006-0000-0100-000083010000}">
      <text>
        <r>
          <rPr>
            <sz val="8"/>
            <color indexed="81"/>
            <rFont val="Tahoma"/>
            <family val="2"/>
          </rPr>
          <t xml:space="preserve">Total Duty time for day
</t>
        </r>
      </text>
    </comment>
    <comment ref="AC184" authorId="0" shapeId="0" xr:uid="{00000000-0006-0000-0100-000084010000}">
      <text>
        <r>
          <rPr>
            <sz val="8"/>
            <color indexed="81"/>
            <rFont val="Tahoma"/>
            <family val="2"/>
          </rPr>
          <t xml:space="preserve">Total Drive time for day
</t>
        </r>
      </text>
    </comment>
    <comment ref="AE184" authorId="0" shapeId="0" xr:uid="{00000000-0006-0000-0100-000085010000}">
      <text>
        <r>
          <rPr>
            <sz val="8"/>
            <color indexed="81"/>
            <rFont val="Tahoma"/>
            <family val="2"/>
          </rPr>
          <t xml:space="preserve">Total Duty time for day
</t>
        </r>
      </text>
    </comment>
    <comment ref="AF184" authorId="0" shapeId="0" xr:uid="{00000000-0006-0000-0100-000086010000}">
      <text>
        <r>
          <rPr>
            <sz val="8"/>
            <color indexed="81"/>
            <rFont val="Tahoma"/>
            <family val="2"/>
          </rPr>
          <t xml:space="preserve">Insert Paid Hours from PSP.  Must be inputted as time 00:00
</t>
        </r>
      </text>
    </comment>
    <comment ref="AG184" authorId="1" shapeId="0" xr:uid="{00000000-0006-0000-0100-000087010000}">
      <text>
        <r>
          <rPr>
            <b/>
            <sz val="9"/>
            <color indexed="81"/>
            <rFont val="Tahoma"/>
            <family val="2"/>
          </rPr>
          <t xml:space="preserve">Insert reason for Variance
</t>
        </r>
      </text>
    </comment>
    <comment ref="D192" authorId="0" shapeId="0" xr:uid="{00000000-0006-0000-0100-000088010000}">
      <text>
        <r>
          <rPr>
            <sz val="8"/>
            <color indexed="81"/>
            <rFont val="Tahoma"/>
            <family val="2"/>
          </rPr>
          <t xml:space="preserve">Total Duty time for day
</t>
        </r>
      </text>
    </comment>
    <comment ref="E192" authorId="0" shapeId="0" xr:uid="{00000000-0006-0000-0100-000089010000}">
      <text>
        <r>
          <rPr>
            <sz val="8"/>
            <color indexed="81"/>
            <rFont val="Tahoma"/>
            <family val="2"/>
          </rPr>
          <t xml:space="preserve">Total Drive time for day
</t>
        </r>
      </text>
    </comment>
    <comment ref="H192" authorId="0" shapeId="0" xr:uid="{00000000-0006-0000-0100-00008A010000}">
      <text>
        <r>
          <rPr>
            <sz val="8"/>
            <color indexed="81"/>
            <rFont val="Tahoma"/>
            <family val="2"/>
          </rPr>
          <t xml:space="preserve">Total Duty time for day
</t>
        </r>
      </text>
    </comment>
    <comment ref="I192" authorId="0" shapeId="0" xr:uid="{00000000-0006-0000-0100-00008B010000}">
      <text>
        <r>
          <rPr>
            <sz val="8"/>
            <color indexed="81"/>
            <rFont val="Tahoma"/>
            <family val="2"/>
          </rPr>
          <t xml:space="preserve">Total Drive time for day
</t>
        </r>
      </text>
    </comment>
    <comment ref="L192" authorId="0" shapeId="0" xr:uid="{00000000-0006-0000-0100-00008C010000}">
      <text>
        <r>
          <rPr>
            <sz val="8"/>
            <color indexed="81"/>
            <rFont val="Tahoma"/>
            <family val="2"/>
          </rPr>
          <t xml:space="preserve">Total Duty time for day
</t>
        </r>
      </text>
    </comment>
    <comment ref="M192" authorId="0" shapeId="0" xr:uid="{00000000-0006-0000-0100-00008D010000}">
      <text>
        <r>
          <rPr>
            <sz val="8"/>
            <color indexed="81"/>
            <rFont val="Tahoma"/>
            <family val="2"/>
          </rPr>
          <t xml:space="preserve">Total Drive time for day
</t>
        </r>
      </text>
    </comment>
    <comment ref="P192" authorId="0" shapeId="0" xr:uid="{00000000-0006-0000-0100-00008E010000}">
      <text>
        <r>
          <rPr>
            <sz val="8"/>
            <color indexed="81"/>
            <rFont val="Tahoma"/>
            <family val="2"/>
          </rPr>
          <t xml:space="preserve">Total Duty time for day
</t>
        </r>
      </text>
    </comment>
    <comment ref="Q192" authorId="0" shapeId="0" xr:uid="{00000000-0006-0000-0100-00008F010000}">
      <text>
        <r>
          <rPr>
            <sz val="8"/>
            <color indexed="81"/>
            <rFont val="Tahoma"/>
            <family val="2"/>
          </rPr>
          <t xml:space="preserve">Total Drive time for day
</t>
        </r>
      </text>
    </comment>
    <comment ref="T192" authorId="0" shapeId="0" xr:uid="{00000000-0006-0000-0100-000090010000}">
      <text>
        <r>
          <rPr>
            <sz val="8"/>
            <color indexed="81"/>
            <rFont val="Tahoma"/>
            <family val="2"/>
          </rPr>
          <t xml:space="preserve">Total Duty time for day
</t>
        </r>
      </text>
    </comment>
    <comment ref="U192" authorId="0" shapeId="0" xr:uid="{00000000-0006-0000-0100-000091010000}">
      <text>
        <r>
          <rPr>
            <sz val="8"/>
            <color indexed="81"/>
            <rFont val="Tahoma"/>
            <family val="2"/>
          </rPr>
          <t xml:space="preserve">Total Drive time for day
</t>
        </r>
      </text>
    </comment>
    <comment ref="X192" authorId="0" shapeId="0" xr:uid="{00000000-0006-0000-0100-000092010000}">
      <text>
        <r>
          <rPr>
            <sz val="8"/>
            <color indexed="81"/>
            <rFont val="Tahoma"/>
            <family val="2"/>
          </rPr>
          <t xml:space="preserve">Total Duty time for day
</t>
        </r>
      </text>
    </comment>
    <comment ref="Y192" authorId="0" shapeId="0" xr:uid="{00000000-0006-0000-0100-000093010000}">
      <text>
        <r>
          <rPr>
            <sz val="8"/>
            <color indexed="81"/>
            <rFont val="Tahoma"/>
            <family val="2"/>
          </rPr>
          <t xml:space="preserve">Total Drive time for day
</t>
        </r>
      </text>
    </comment>
    <comment ref="AB192" authorId="0" shapeId="0" xr:uid="{00000000-0006-0000-0100-000094010000}">
      <text>
        <r>
          <rPr>
            <sz val="8"/>
            <color indexed="81"/>
            <rFont val="Tahoma"/>
            <family val="2"/>
          </rPr>
          <t xml:space="preserve">Total Duty time for day
</t>
        </r>
      </text>
    </comment>
    <comment ref="AC192" authorId="0" shapeId="0" xr:uid="{00000000-0006-0000-0100-000095010000}">
      <text>
        <r>
          <rPr>
            <sz val="8"/>
            <color indexed="81"/>
            <rFont val="Tahoma"/>
            <family val="2"/>
          </rPr>
          <t xml:space="preserve">Total Drive time for day
</t>
        </r>
      </text>
    </comment>
    <comment ref="AE192" authorId="0" shapeId="0" xr:uid="{00000000-0006-0000-0100-000096010000}">
      <text>
        <r>
          <rPr>
            <sz val="8"/>
            <color indexed="81"/>
            <rFont val="Tahoma"/>
            <family val="2"/>
          </rPr>
          <t xml:space="preserve">Total Duty time for day
</t>
        </r>
      </text>
    </comment>
    <comment ref="AF192" authorId="0" shapeId="0" xr:uid="{00000000-0006-0000-0100-000097010000}">
      <text>
        <r>
          <rPr>
            <sz val="8"/>
            <color indexed="81"/>
            <rFont val="Tahoma"/>
            <family val="2"/>
          </rPr>
          <t xml:space="preserve">Insert Paid Hours from PSP.  Must be inputted as time 00:00
</t>
        </r>
      </text>
    </comment>
    <comment ref="AG192" authorId="1" shapeId="0" xr:uid="{00000000-0006-0000-0100-000098010000}">
      <text>
        <r>
          <rPr>
            <b/>
            <sz val="9"/>
            <color indexed="81"/>
            <rFont val="Tahoma"/>
            <family val="2"/>
          </rPr>
          <t xml:space="preserve">Insert reason for Variance
</t>
        </r>
      </text>
    </comment>
    <comment ref="D200" authorId="0" shapeId="0" xr:uid="{00000000-0006-0000-0100-000099010000}">
      <text>
        <r>
          <rPr>
            <sz val="8"/>
            <color indexed="81"/>
            <rFont val="Tahoma"/>
            <family val="2"/>
          </rPr>
          <t xml:space="preserve">Total Duty time for day
</t>
        </r>
      </text>
    </comment>
    <comment ref="E200" authorId="0" shapeId="0" xr:uid="{00000000-0006-0000-0100-00009A010000}">
      <text>
        <r>
          <rPr>
            <sz val="8"/>
            <color indexed="81"/>
            <rFont val="Tahoma"/>
            <family val="2"/>
          </rPr>
          <t xml:space="preserve">Total Drive time for day
</t>
        </r>
      </text>
    </comment>
    <comment ref="H200" authorId="0" shapeId="0" xr:uid="{00000000-0006-0000-0100-00009B010000}">
      <text>
        <r>
          <rPr>
            <sz val="8"/>
            <color indexed="81"/>
            <rFont val="Tahoma"/>
            <family val="2"/>
          </rPr>
          <t xml:space="preserve">Total Duty time for day
</t>
        </r>
      </text>
    </comment>
    <comment ref="I200" authorId="0" shapeId="0" xr:uid="{00000000-0006-0000-0100-00009C010000}">
      <text>
        <r>
          <rPr>
            <sz val="8"/>
            <color indexed="81"/>
            <rFont val="Tahoma"/>
            <family val="2"/>
          </rPr>
          <t xml:space="preserve">Total Drive time for day
</t>
        </r>
      </text>
    </comment>
    <comment ref="L200" authorId="0" shapeId="0" xr:uid="{00000000-0006-0000-0100-00009D010000}">
      <text>
        <r>
          <rPr>
            <sz val="8"/>
            <color indexed="81"/>
            <rFont val="Tahoma"/>
            <family val="2"/>
          </rPr>
          <t xml:space="preserve">Total Duty time for day
</t>
        </r>
      </text>
    </comment>
    <comment ref="M200" authorId="0" shapeId="0" xr:uid="{00000000-0006-0000-0100-00009E010000}">
      <text>
        <r>
          <rPr>
            <sz val="8"/>
            <color indexed="81"/>
            <rFont val="Tahoma"/>
            <family val="2"/>
          </rPr>
          <t xml:space="preserve">Total Drive time for day
</t>
        </r>
      </text>
    </comment>
    <comment ref="P200" authorId="0" shapeId="0" xr:uid="{00000000-0006-0000-0100-00009F010000}">
      <text>
        <r>
          <rPr>
            <sz val="8"/>
            <color indexed="81"/>
            <rFont val="Tahoma"/>
            <family val="2"/>
          </rPr>
          <t xml:space="preserve">Total Duty time for day
</t>
        </r>
      </text>
    </comment>
    <comment ref="Q200" authorId="0" shapeId="0" xr:uid="{00000000-0006-0000-0100-0000A0010000}">
      <text>
        <r>
          <rPr>
            <sz val="8"/>
            <color indexed="81"/>
            <rFont val="Tahoma"/>
            <family val="2"/>
          </rPr>
          <t xml:space="preserve">Total Drive time for day
</t>
        </r>
      </text>
    </comment>
    <comment ref="T200" authorId="0" shapeId="0" xr:uid="{00000000-0006-0000-0100-0000A1010000}">
      <text>
        <r>
          <rPr>
            <sz val="8"/>
            <color indexed="81"/>
            <rFont val="Tahoma"/>
            <family val="2"/>
          </rPr>
          <t xml:space="preserve">Total Duty time for day
</t>
        </r>
      </text>
    </comment>
    <comment ref="U200" authorId="0" shapeId="0" xr:uid="{00000000-0006-0000-0100-0000A2010000}">
      <text>
        <r>
          <rPr>
            <sz val="8"/>
            <color indexed="81"/>
            <rFont val="Tahoma"/>
            <family val="2"/>
          </rPr>
          <t xml:space="preserve">Total Drive time for day
</t>
        </r>
      </text>
    </comment>
    <comment ref="X200" authorId="0" shapeId="0" xr:uid="{00000000-0006-0000-0100-0000A3010000}">
      <text>
        <r>
          <rPr>
            <sz val="8"/>
            <color indexed="81"/>
            <rFont val="Tahoma"/>
            <family val="2"/>
          </rPr>
          <t xml:space="preserve">Total Duty time for day
</t>
        </r>
      </text>
    </comment>
    <comment ref="Y200" authorId="0" shapeId="0" xr:uid="{00000000-0006-0000-0100-0000A4010000}">
      <text>
        <r>
          <rPr>
            <sz val="8"/>
            <color indexed="81"/>
            <rFont val="Tahoma"/>
            <family val="2"/>
          </rPr>
          <t xml:space="preserve">Total Drive time for day
</t>
        </r>
      </text>
    </comment>
    <comment ref="AB200" authorId="0" shapeId="0" xr:uid="{00000000-0006-0000-0100-0000A5010000}">
      <text>
        <r>
          <rPr>
            <sz val="8"/>
            <color indexed="81"/>
            <rFont val="Tahoma"/>
            <family val="2"/>
          </rPr>
          <t xml:space="preserve">Total Duty time for day
</t>
        </r>
      </text>
    </comment>
    <comment ref="AC200" authorId="0" shapeId="0" xr:uid="{00000000-0006-0000-0100-0000A6010000}">
      <text>
        <r>
          <rPr>
            <sz val="8"/>
            <color indexed="81"/>
            <rFont val="Tahoma"/>
            <family val="2"/>
          </rPr>
          <t xml:space="preserve">Total Drive time for day
</t>
        </r>
      </text>
    </comment>
    <comment ref="AE200" authorId="0" shapeId="0" xr:uid="{00000000-0006-0000-0100-0000A7010000}">
      <text>
        <r>
          <rPr>
            <sz val="8"/>
            <color indexed="81"/>
            <rFont val="Tahoma"/>
            <family val="2"/>
          </rPr>
          <t xml:space="preserve">Total Duty time for day
</t>
        </r>
      </text>
    </comment>
    <comment ref="AF200" authorId="0" shapeId="0" xr:uid="{00000000-0006-0000-0100-0000A8010000}">
      <text>
        <r>
          <rPr>
            <sz val="8"/>
            <color indexed="81"/>
            <rFont val="Tahoma"/>
            <family val="2"/>
          </rPr>
          <t xml:space="preserve">Insert Paid Hours from PSP.  Must be inputted as time 00:00
</t>
        </r>
      </text>
    </comment>
    <comment ref="AG200" authorId="1" shapeId="0" xr:uid="{00000000-0006-0000-0100-0000A9010000}">
      <text>
        <r>
          <rPr>
            <b/>
            <sz val="9"/>
            <color indexed="81"/>
            <rFont val="Tahoma"/>
            <family val="2"/>
          </rPr>
          <t xml:space="preserve">Insert reason for Variance
</t>
        </r>
      </text>
    </comment>
    <comment ref="D208" authorId="0" shapeId="0" xr:uid="{00000000-0006-0000-0100-0000AA010000}">
      <text>
        <r>
          <rPr>
            <sz val="8"/>
            <color indexed="81"/>
            <rFont val="Tahoma"/>
            <family val="2"/>
          </rPr>
          <t xml:space="preserve">Total Duty time for day
</t>
        </r>
      </text>
    </comment>
    <comment ref="E208" authorId="0" shapeId="0" xr:uid="{00000000-0006-0000-0100-0000AB010000}">
      <text>
        <r>
          <rPr>
            <sz val="8"/>
            <color indexed="81"/>
            <rFont val="Tahoma"/>
            <family val="2"/>
          </rPr>
          <t xml:space="preserve">Total Drive time for day
</t>
        </r>
      </text>
    </comment>
    <comment ref="H208" authorId="0" shapeId="0" xr:uid="{00000000-0006-0000-0100-0000AC010000}">
      <text>
        <r>
          <rPr>
            <sz val="8"/>
            <color indexed="81"/>
            <rFont val="Tahoma"/>
            <family val="2"/>
          </rPr>
          <t xml:space="preserve">Total Duty time for day
</t>
        </r>
      </text>
    </comment>
    <comment ref="I208" authorId="0" shapeId="0" xr:uid="{00000000-0006-0000-0100-0000AD010000}">
      <text>
        <r>
          <rPr>
            <sz val="8"/>
            <color indexed="81"/>
            <rFont val="Tahoma"/>
            <family val="2"/>
          </rPr>
          <t xml:space="preserve">Total Drive time for day
</t>
        </r>
      </text>
    </comment>
    <comment ref="L208" authorId="0" shapeId="0" xr:uid="{00000000-0006-0000-0100-0000AE010000}">
      <text>
        <r>
          <rPr>
            <sz val="8"/>
            <color indexed="81"/>
            <rFont val="Tahoma"/>
            <family val="2"/>
          </rPr>
          <t xml:space="preserve">Total Duty time for day
</t>
        </r>
      </text>
    </comment>
    <comment ref="M208" authorId="0" shapeId="0" xr:uid="{00000000-0006-0000-0100-0000AF010000}">
      <text>
        <r>
          <rPr>
            <sz val="8"/>
            <color indexed="81"/>
            <rFont val="Tahoma"/>
            <family val="2"/>
          </rPr>
          <t xml:space="preserve">Total Drive time for day
</t>
        </r>
      </text>
    </comment>
    <comment ref="P208" authorId="0" shapeId="0" xr:uid="{00000000-0006-0000-0100-0000B0010000}">
      <text>
        <r>
          <rPr>
            <sz val="8"/>
            <color indexed="81"/>
            <rFont val="Tahoma"/>
            <family val="2"/>
          </rPr>
          <t xml:space="preserve">Total Duty time for day
</t>
        </r>
      </text>
    </comment>
    <comment ref="Q208" authorId="0" shapeId="0" xr:uid="{00000000-0006-0000-0100-0000B1010000}">
      <text>
        <r>
          <rPr>
            <sz val="8"/>
            <color indexed="81"/>
            <rFont val="Tahoma"/>
            <family val="2"/>
          </rPr>
          <t xml:space="preserve">Total Drive time for day
</t>
        </r>
      </text>
    </comment>
    <comment ref="T208" authorId="0" shapeId="0" xr:uid="{00000000-0006-0000-0100-0000B2010000}">
      <text>
        <r>
          <rPr>
            <sz val="8"/>
            <color indexed="81"/>
            <rFont val="Tahoma"/>
            <family val="2"/>
          </rPr>
          <t xml:space="preserve">Total Duty time for day
</t>
        </r>
      </text>
    </comment>
    <comment ref="U208" authorId="0" shapeId="0" xr:uid="{00000000-0006-0000-0100-0000B3010000}">
      <text>
        <r>
          <rPr>
            <sz val="8"/>
            <color indexed="81"/>
            <rFont val="Tahoma"/>
            <family val="2"/>
          </rPr>
          <t xml:space="preserve">Total Drive time for day
</t>
        </r>
      </text>
    </comment>
    <comment ref="X208" authorId="0" shapeId="0" xr:uid="{00000000-0006-0000-0100-0000B4010000}">
      <text>
        <r>
          <rPr>
            <sz val="8"/>
            <color indexed="81"/>
            <rFont val="Tahoma"/>
            <family val="2"/>
          </rPr>
          <t xml:space="preserve">Total Duty time for day
</t>
        </r>
      </text>
    </comment>
    <comment ref="Y208" authorId="0" shapeId="0" xr:uid="{00000000-0006-0000-0100-0000B5010000}">
      <text>
        <r>
          <rPr>
            <sz val="8"/>
            <color indexed="81"/>
            <rFont val="Tahoma"/>
            <family val="2"/>
          </rPr>
          <t xml:space="preserve">Total Drive time for day
</t>
        </r>
      </text>
    </comment>
    <comment ref="AB208" authorId="0" shapeId="0" xr:uid="{00000000-0006-0000-0100-0000B6010000}">
      <text>
        <r>
          <rPr>
            <sz val="8"/>
            <color indexed="81"/>
            <rFont val="Tahoma"/>
            <family val="2"/>
          </rPr>
          <t xml:space="preserve">Total Duty time for day
</t>
        </r>
      </text>
    </comment>
    <comment ref="AC208" authorId="0" shapeId="0" xr:uid="{00000000-0006-0000-0100-0000B7010000}">
      <text>
        <r>
          <rPr>
            <sz val="8"/>
            <color indexed="81"/>
            <rFont val="Tahoma"/>
            <family val="2"/>
          </rPr>
          <t xml:space="preserve">Total Drive time for day
</t>
        </r>
      </text>
    </comment>
    <comment ref="AE208" authorId="0" shapeId="0" xr:uid="{00000000-0006-0000-0100-0000B8010000}">
      <text>
        <r>
          <rPr>
            <sz val="8"/>
            <color indexed="81"/>
            <rFont val="Tahoma"/>
            <family val="2"/>
          </rPr>
          <t xml:space="preserve">Total Duty time for day
</t>
        </r>
      </text>
    </comment>
    <comment ref="AF208" authorId="0" shapeId="0" xr:uid="{00000000-0006-0000-0100-0000B9010000}">
      <text>
        <r>
          <rPr>
            <sz val="8"/>
            <color indexed="81"/>
            <rFont val="Tahoma"/>
            <family val="2"/>
          </rPr>
          <t xml:space="preserve">Insert Paid Hours from PSP.  Must be inputted as time 00:00
</t>
        </r>
      </text>
    </comment>
    <comment ref="AG208" authorId="1" shapeId="0" xr:uid="{00000000-0006-0000-0100-0000BA010000}">
      <text>
        <r>
          <rPr>
            <b/>
            <sz val="9"/>
            <color indexed="81"/>
            <rFont val="Tahoma"/>
            <family val="2"/>
          </rPr>
          <t xml:space="preserve">Insert reason for Variance
</t>
        </r>
      </text>
    </comment>
    <comment ref="D216" authorId="0" shapeId="0" xr:uid="{00000000-0006-0000-0100-0000BB010000}">
      <text>
        <r>
          <rPr>
            <sz val="8"/>
            <color indexed="81"/>
            <rFont val="Tahoma"/>
            <family val="2"/>
          </rPr>
          <t xml:space="preserve">Total Duty time for day
</t>
        </r>
      </text>
    </comment>
    <comment ref="E216" authorId="0" shapeId="0" xr:uid="{00000000-0006-0000-0100-0000BC010000}">
      <text>
        <r>
          <rPr>
            <sz val="8"/>
            <color indexed="81"/>
            <rFont val="Tahoma"/>
            <family val="2"/>
          </rPr>
          <t xml:space="preserve">Total Drive time for day
</t>
        </r>
      </text>
    </comment>
    <comment ref="H216" authorId="0" shapeId="0" xr:uid="{00000000-0006-0000-0100-0000BD010000}">
      <text>
        <r>
          <rPr>
            <sz val="8"/>
            <color indexed="81"/>
            <rFont val="Tahoma"/>
            <family val="2"/>
          </rPr>
          <t xml:space="preserve">Total Duty time for day
</t>
        </r>
      </text>
    </comment>
    <comment ref="I216" authorId="0" shapeId="0" xr:uid="{00000000-0006-0000-0100-0000BE010000}">
      <text>
        <r>
          <rPr>
            <sz val="8"/>
            <color indexed="81"/>
            <rFont val="Tahoma"/>
            <family val="2"/>
          </rPr>
          <t xml:space="preserve">Total Drive time for day
</t>
        </r>
      </text>
    </comment>
    <comment ref="L216" authorId="0" shapeId="0" xr:uid="{00000000-0006-0000-0100-0000BF010000}">
      <text>
        <r>
          <rPr>
            <sz val="8"/>
            <color indexed="81"/>
            <rFont val="Tahoma"/>
            <family val="2"/>
          </rPr>
          <t xml:space="preserve">Total Duty time for day
</t>
        </r>
      </text>
    </comment>
    <comment ref="M216" authorId="0" shapeId="0" xr:uid="{00000000-0006-0000-0100-0000C0010000}">
      <text>
        <r>
          <rPr>
            <sz val="8"/>
            <color indexed="81"/>
            <rFont val="Tahoma"/>
            <family val="2"/>
          </rPr>
          <t xml:space="preserve">Total Drive time for day
</t>
        </r>
      </text>
    </comment>
    <comment ref="P216" authorId="0" shapeId="0" xr:uid="{00000000-0006-0000-0100-0000C1010000}">
      <text>
        <r>
          <rPr>
            <sz val="8"/>
            <color indexed="81"/>
            <rFont val="Tahoma"/>
            <family val="2"/>
          </rPr>
          <t xml:space="preserve">Total Duty time for day
</t>
        </r>
      </text>
    </comment>
    <comment ref="Q216" authorId="0" shapeId="0" xr:uid="{00000000-0006-0000-0100-0000C2010000}">
      <text>
        <r>
          <rPr>
            <sz val="8"/>
            <color indexed="81"/>
            <rFont val="Tahoma"/>
            <family val="2"/>
          </rPr>
          <t xml:space="preserve">Total Drive time for day
</t>
        </r>
      </text>
    </comment>
    <comment ref="T216" authorId="0" shapeId="0" xr:uid="{00000000-0006-0000-0100-0000C3010000}">
      <text>
        <r>
          <rPr>
            <sz val="8"/>
            <color indexed="81"/>
            <rFont val="Tahoma"/>
            <family val="2"/>
          </rPr>
          <t xml:space="preserve">Total Duty time for day
</t>
        </r>
      </text>
    </comment>
    <comment ref="U216" authorId="0" shapeId="0" xr:uid="{00000000-0006-0000-0100-0000C4010000}">
      <text>
        <r>
          <rPr>
            <sz val="8"/>
            <color indexed="81"/>
            <rFont val="Tahoma"/>
            <family val="2"/>
          </rPr>
          <t xml:space="preserve">Total Drive time for day
</t>
        </r>
      </text>
    </comment>
    <comment ref="X216" authorId="0" shapeId="0" xr:uid="{00000000-0006-0000-0100-0000C5010000}">
      <text>
        <r>
          <rPr>
            <sz val="8"/>
            <color indexed="81"/>
            <rFont val="Tahoma"/>
            <family val="2"/>
          </rPr>
          <t xml:space="preserve">Total Duty time for day
</t>
        </r>
      </text>
    </comment>
    <comment ref="Y216" authorId="0" shapeId="0" xr:uid="{00000000-0006-0000-0100-0000C6010000}">
      <text>
        <r>
          <rPr>
            <sz val="8"/>
            <color indexed="81"/>
            <rFont val="Tahoma"/>
            <family val="2"/>
          </rPr>
          <t xml:space="preserve">Total Drive time for day
</t>
        </r>
      </text>
    </comment>
    <comment ref="AB216" authorId="0" shapeId="0" xr:uid="{00000000-0006-0000-0100-0000C7010000}">
      <text>
        <r>
          <rPr>
            <sz val="8"/>
            <color indexed="81"/>
            <rFont val="Tahoma"/>
            <family val="2"/>
          </rPr>
          <t xml:space="preserve">Total Duty time for day
</t>
        </r>
      </text>
    </comment>
    <comment ref="AC216" authorId="0" shapeId="0" xr:uid="{00000000-0006-0000-0100-0000C8010000}">
      <text>
        <r>
          <rPr>
            <sz val="8"/>
            <color indexed="81"/>
            <rFont val="Tahoma"/>
            <family val="2"/>
          </rPr>
          <t xml:space="preserve">Total Drive time for day
</t>
        </r>
      </text>
    </comment>
    <comment ref="AE216" authorId="0" shapeId="0" xr:uid="{00000000-0006-0000-0100-0000C9010000}">
      <text>
        <r>
          <rPr>
            <sz val="8"/>
            <color indexed="81"/>
            <rFont val="Tahoma"/>
            <family val="2"/>
          </rPr>
          <t xml:space="preserve">Total Duty time for day
</t>
        </r>
      </text>
    </comment>
    <comment ref="AF216" authorId="0" shapeId="0" xr:uid="{00000000-0006-0000-0100-0000CA010000}">
      <text>
        <r>
          <rPr>
            <sz val="8"/>
            <color indexed="81"/>
            <rFont val="Tahoma"/>
            <family val="2"/>
          </rPr>
          <t xml:space="preserve">Insert Paid Hours from PSP.  Must be inputted as time 00:00
</t>
        </r>
      </text>
    </comment>
    <comment ref="AG216" authorId="1" shapeId="0" xr:uid="{00000000-0006-0000-0100-0000CB010000}">
      <text>
        <r>
          <rPr>
            <b/>
            <sz val="9"/>
            <color indexed="81"/>
            <rFont val="Tahoma"/>
            <family val="2"/>
          </rPr>
          <t xml:space="preserve">Insert reason for Variance
</t>
        </r>
      </text>
    </comment>
    <comment ref="D224" authorId="0" shapeId="0" xr:uid="{00000000-0006-0000-0100-0000CC010000}">
      <text>
        <r>
          <rPr>
            <sz val="8"/>
            <color indexed="81"/>
            <rFont val="Tahoma"/>
            <family val="2"/>
          </rPr>
          <t xml:space="preserve">Total Duty time for day
</t>
        </r>
      </text>
    </comment>
    <comment ref="E224" authorId="0" shapeId="0" xr:uid="{00000000-0006-0000-0100-0000CD010000}">
      <text>
        <r>
          <rPr>
            <sz val="8"/>
            <color indexed="81"/>
            <rFont val="Tahoma"/>
            <family val="2"/>
          </rPr>
          <t xml:space="preserve">Total Drive time for day
</t>
        </r>
      </text>
    </comment>
    <comment ref="H224" authorId="0" shapeId="0" xr:uid="{00000000-0006-0000-0100-0000CE010000}">
      <text>
        <r>
          <rPr>
            <sz val="8"/>
            <color indexed="81"/>
            <rFont val="Tahoma"/>
            <family val="2"/>
          </rPr>
          <t xml:space="preserve">Total Duty time for day
</t>
        </r>
      </text>
    </comment>
    <comment ref="I224" authorId="0" shapeId="0" xr:uid="{00000000-0006-0000-0100-0000CF010000}">
      <text>
        <r>
          <rPr>
            <sz val="8"/>
            <color indexed="81"/>
            <rFont val="Tahoma"/>
            <family val="2"/>
          </rPr>
          <t xml:space="preserve">Total Drive time for day
</t>
        </r>
      </text>
    </comment>
    <comment ref="L224" authorId="0" shapeId="0" xr:uid="{00000000-0006-0000-0100-0000D0010000}">
      <text>
        <r>
          <rPr>
            <sz val="8"/>
            <color indexed="81"/>
            <rFont val="Tahoma"/>
            <family val="2"/>
          </rPr>
          <t xml:space="preserve">Total Duty time for day
</t>
        </r>
      </text>
    </comment>
    <comment ref="M224" authorId="0" shapeId="0" xr:uid="{00000000-0006-0000-0100-0000D1010000}">
      <text>
        <r>
          <rPr>
            <sz val="8"/>
            <color indexed="81"/>
            <rFont val="Tahoma"/>
            <family val="2"/>
          </rPr>
          <t xml:space="preserve">Total Drive time for day
</t>
        </r>
      </text>
    </comment>
    <comment ref="P224" authorId="0" shapeId="0" xr:uid="{00000000-0006-0000-0100-0000D2010000}">
      <text>
        <r>
          <rPr>
            <sz val="8"/>
            <color indexed="81"/>
            <rFont val="Tahoma"/>
            <family val="2"/>
          </rPr>
          <t xml:space="preserve">Total Duty time for day
</t>
        </r>
      </text>
    </comment>
    <comment ref="Q224" authorId="0" shapeId="0" xr:uid="{00000000-0006-0000-0100-0000D3010000}">
      <text>
        <r>
          <rPr>
            <sz val="8"/>
            <color indexed="81"/>
            <rFont val="Tahoma"/>
            <family val="2"/>
          </rPr>
          <t xml:space="preserve">Total Drive time for day
</t>
        </r>
      </text>
    </comment>
    <comment ref="T224" authorId="0" shapeId="0" xr:uid="{00000000-0006-0000-0100-0000D4010000}">
      <text>
        <r>
          <rPr>
            <sz val="8"/>
            <color indexed="81"/>
            <rFont val="Tahoma"/>
            <family val="2"/>
          </rPr>
          <t xml:space="preserve">Total Duty time for day
</t>
        </r>
      </text>
    </comment>
    <comment ref="U224" authorId="0" shapeId="0" xr:uid="{00000000-0006-0000-0100-0000D5010000}">
      <text>
        <r>
          <rPr>
            <sz val="8"/>
            <color indexed="81"/>
            <rFont val="Tahoma"/>
            <family val="2"/>
          </rPr>
          <t xml:space="preserve">Total Drive time for day
</t>
        </r>
      </text>
    </comment>
    <comment ref="X224" authorId="0" shapeId="0" xr:uid="{00000000-0006-0000-0100-0000D6010000}">
      <text>
        <r>
          <rPr>
            <sz val="8"/>
            <color indexed="81"/>
            <rFont val="Tahoma"/>
            <family val="2"/>
          </rPr>
          <t xml:space="preserve">Total Duty time for day
</t>
        </r>
      </text>
    </comment>
    <comment ref="Y224" authorId="0" shapeId="0" xr:uid="{00000000-0006-0000-0100-0000D7010000}">
      <text>
        <r>
          <rPr>
            <sz val="8"/>
            <color indexed="81"/>
            <rFont val="Tahoma"/>
            <family val="2"/>
          </rPr>
          <t xml:space="preserve">Total Drive time for day
</t>
        </r>
      </text>
    </comment>
    <comment ref="AB224" authorId="0" shapeId="0" xr:uid="{00000000-0006-0000-0100-0000D8010000}">
      <text>
        <r>
          <rPr>
            <sz val="8"/>
            <color indexed="81"/>
            <rFont val="Tahoma"/>
            <family val="2"/>
          </rPr>
          <t xml:space="preserve">Total Duty time for day
</t>
        </r>
      </text>
    </comment>
    <comment ref="AC224" authorId="0" shapeId="0" xr:uid="{00000000-0006-0000-0100-0000D9010000}">
      <text>
        <r>
          <rPr>
            <sz val="8"/>
            <color indexed="81"/>
            <rFont val="Tahoma"/>
            <family val="2"/>
          </rPr>
          <t xml:space="preserve">Total Drive time for day
</t>
        </r>
      </text>
    </comment>
    <comment ref="AE224" authorId="0" shapeId="0" xr:uid="{00000000-0006-0000-0100-0000DA010000}">
      <text>
        <r>
          <rPr>
            <sz val="8"/>
            <color indexed="81"/>
            <rFont val="Tahoma"/>
            <family val="2"/>
          </rPr>
          <t xml:space="preserve">Total Duty time for day
</t>
        </r>
      </text>
    </comment>
    <comment ref="AF224" authorId="0" shapeId="0" xr:uid="{00000000-0006-0000-0100-0000DB010000}">
      <text>
        <r>
          <rPr>
            <sz val="8"/>
            <color indexed="81"/>
            <rFont val="Tahoma"/>
            <family val="2"/>
          </rPr>
          <t xml:space="preserve">Insert Paid Hours from PSP.  Must be inputted as time 00:00
</t>
        </r>
      </text>
    </comment>
    <comment ref="AG224" authorId="1" shapeId="0" xr:uid="{00000000-0006-0000-0100-0000DC010000}">
      <text>
        <r>
          <rPr>
            <b/>
            <sz val="9"/>
            <color indexed="81"/>
            <rFont val="Tahoma"/>
            <family val="2"/>
          </rPr>
          <t xml:space="preserve">Insert reason for Variance
</t>
        </r>
      </text>
    </comment>
    <comment ref="D232" authorId="0" shapeId="0" xr:uid="{00000000-0006-0000-0100-0000DD010000}">
      <text>
        <r>
          <rPr>
            <sz val="8"/>
            <color indexed="81"/>
            <rFont val="Tahoma"/>
            <family val="2"/>
          </rPr>
          <t xml:space="preserve">Total Duty time for day
</t>
        </r>
      </text>
    </comment>
    <comment ref="E232" authorId="0" shapeId="0" xr:uid="{00000000-0006-0000-0100-0000DE010000}">
      <text>
        <r>
          <rPr>
            <sz val="8"/>
            <color indexed="81"/>
            <rFont val="Tahoma"/>
            <family val="2"/>
          </rPr>
          <t xml:space="preserve">Total Drive time for day
</t>
        </r>
      </text>
    </comment>
    <comment ref="H232" authorId="0" shapeId="0" xr:uid="{00000000-0006-0000-0100-0000DF010000}">
      <text>
        <r>
          <rPr>
            <sz val="8"/>
            <color indexed="81"/>
            <rFont val="Tahoma"/>
            <family val="2"/>
          </rPr>
          <t xml:space="preserve">Total Duty time for day
</t>
        </r>
      </text>
    </comment>
    <comment ref="I232" authorId="0" shapeId="0" xr:uid="{00000000-0006-0000-0100-0000E0010000}">
      <text>
        <r>
          <rPr>
            <sz val="8"/>
            <color indexed="81"/>
            <rFont val="Tahoma"/>
            <family val="2"/>
          </rPr>
          <t xml:space="preserve">Total Drive time for day
</t>
        </r>
      </text>
    </comment>
    <comment ref="L232" authorId="0" shapeId="0" xr:uid="{00000000-0006-0000-0100-0000E1010000}">
      <text>
        <r>
          <rPr>
            <sz val="8"/>
            <color indexed="81"/>
            <rFont val="Tahoma"/>
            <family val="2"/>
          </rPr>
          <t xml:space="preserve">Total Duty time for day
</t>
        </r>
      </text>
    </comment>
    <comment ref="M232" authorId="0" shapeId="0" xr:uid="{00000000-0006-0000-0100-0000E2010000}">
      <text>
        <r>
          <rPr>
            <sz val="8"/>
            <color indexed="81"/>
            <rFont val="Tahoma"/>
            <family val="2"/>
          </rPr>
          <t xml:space="preserve">Total Drive time for day
</t>
        </r>
      </text>
    </comment>
    <comment ref="P232" authorId="0" shapeId="0" xr:uid="{00000000-0006-0000-0100-0000E3010000}">
      <text>
        <r>
          <rPr>
            <sz val="8"/>
            <color indexed="81"/>
            <rFont val="Tahoma"/>
            <family val="2"/>
          </rPr>
          <t xml:space="preserve">Total Duty time for day
</t>
        </r>
      </text>
    </comment>
    <comment ref="Q232" authorId="0" shapeId="0" xr:uid="{00000000-0006-0000-0100-0000E4010000}">
      <text>
        <r>
          <rPr>
            <sz val="8"/>
            <color indexed="81"/>
            <rFont val="Tahoma"/>
            <family val="2"/>
          </rPr>
          <t xml:space="preserve">Total Drive time for day
</t>
        </r>
      </text>
    </comment>
    <comment ref="T232" authorId="0" shapeId="0" xr:uid="{00000000-0006-0000-0100-0000E5010000}">
      <text>
        <r>
          <rPr>
            <sz val="8"/>
            <color indexed="81"/>
            <rFont val="Tahoma"/>
            <family val="2"/>
          </rPr>
          <t xml:space="preserve">Total Duty time for day
</t>
        </r>
      </text>
    </comment>
    <comment ref="U232" authorId="0" shapeId="0" xr:uid="{00000000-0006-0000-0100-0000E6010000}">
      <text>
        <r>
          <rPr>
            <sz val="8"/>
            <color indexed="81"/>
            <rFont val="Tahoma"/>
            <family val="2"/>
          </rPr>
          <t xml:space="preserve">Total Drive time for day
</t>
        </r>
      </text>
    </comment>
    <comment ref="X232" authorId="0" shapeId="0" xr:uid="{00000000-0006-0000-0100-0000E7010000}">
      <text>
        <r>
          <rPr>
            <sz val="8"/>
            <color indexed="81"/>
            <rFont val="Tahoma"/>
            <family val="2"/>
          </rPr>
          <t xml:space="preserve">Total Duty time for day
</t>
        </r>
      </text>
    </comment>
    <comment ref="Y232" authorId="0" shapeId="0" xr:uid="{00000000-0006-0000-0100-0000E8010000}">
      <text>
        <r>
          <rPr>
            <sz val="8"/>
            <color indexed="81"/>
            <rFont val="Tahoma"/>
            <family val="2"/>
          </rPr>
          <t xml:space="preserve">Total Drive time for day
</t>
        </r>
      </text>
    </comment>
    <comment ref="AB232" authorId="0" shapeId="0" xr:uid="{00000000-0006-0000-0100-0000E9010000}">
      <text>
        <r>
          <rPr>
            <sz val="8"/>
            <color indexed="81"/>
            <rFont val="Tahoma"/>
            <family val="2"/>
          </rPr>
          <t xml:space="preserve">Total Duty time for day
</t>
        </r>
      </text>
    </comment>
    <comment ref="AC232" authorId="0" shapeId="0" xr:uid="{00000000-0006-0000-0100-0000EA010000}">
      <text>
        <r>
          <rPr>
            <sz val="8"/>
            <color indexed="81"/>
            <rFont val="Tahoma"/>
            <family val="2"/>
          </rPr>
          <t xml:space="preserve">Total Drive time for day
</t>
        </r>
      </text>
    </comment>
    <comment ref="AE232" authorId="0" shapeId="0" xr:uid="{00000000-0006-0000-0100-0000EB010000}">
      <text>
        <r>
          <rPr>
            <sz val="8"/>
            <color indexed="81"/>
            <rFont val="Tahoma"/>
            <family val="2"/>
          </rPr>
          <t xml:space="preserve">Total Duty time for day
</t>
        </r>
      </text>
    </comment>
    <comment ref="AF232" authorId="0" shapeId="0" xr:uid="{00000000-0006-0000-0100-0000EC010000}">
      <text>
        <r>
          <rPr>
            <sz val="8"/>
            <color indexed="81"/>
            <rFont val="Tahoma"/>
            <family val="2"/>
          </rPr>
          <t xml:space="preserve">Insert Paid Hours from PSP.  Must be inputted as time 00:00
</t>
        </r>
      </text>
    </comment>
    <comment ref="AG232" authorId="1" shapeId="0" xr:uid="{00000000-0006-0000-0100-0000ED010000}">
      <text>
        <r>
          <rPr>
            <b/>
            <sz val="9"/>
            <color indexed="81"/>
            <rFont val="Tahoma"/>
            <family val="2"/>
          </rPr>
          <t xml:space="preserve">Insert reason for Variance
</t>
        </r>
      </text>
    </comment>
    <comment ref="D240" authorId="0" shapeId="0" xr:uid="{00000000-0006-0000-0100-0000EE010000}">
      <text>
        <r>
          <rPr>
            <sz val="8"/>
            <color indexed="81"/>
            <rFont val="Tahoma"/>
            <family val="2"/>
          </rPr>
          <t xml:space="preserve">Total Duty time for day
</t>
        </r>
      </text>
    </comment>
    <comment ref="E240" authorId="0" shapeId="0" xr:uid="{00000000-0006-0000-0100-0000EF010000}">
      <text>
        <r>
          <rPr>
            <sz val="8"/>
            <color indexed="81"/>
            <rFont val="Tahoma"/>
            <family val="2"/>
          </rPr>
          <t xml:space="preserve">Total Drive time for day
</t>
        </r>
      </text>
    </comment>
    <comment ref="H240" authorId="0" shapeId="0" xr:uid="{00000000-0006-0000-0100-0000F0010000}">
      <text>
        <r>
          <rPr>
            <sz val="8"/>
            <color indexed="81"/>
            <rFont val="Tahoma"/>
            <family val="2"/>
          </rPr>
          <t xml:space="preserve">Total Duty time for day
</t>
        </r>
      </text>
    </comment>
    <comment ref="I240" authorId="0" shapeId="0" xr:uid="{00000000-0006-0000-0100-0000F1010000}">
      <text>
        <r>
          <rPr>
            <sz val="8"/>
            <color indexed="81"/>
            <rFont val="Tahoma"/>
            <family val="2"/>
          </rPr>
          <t xml:space="preserve">Total Drive time for day
</t>
        </r>
      </text>
    </comment>
    <comment ref="L240" authorId="0" shapeId="0" xr:uid="{00000000-0006-0000-0100-0000F2010000}">
      <text>
        <r>
          <rPr>
            <sz val="8"/>
            <color indexed="81"/>
            <rFont val="Tahoma"/>
            <family val="2"/>
          </rPr>
          <t xml:space="preserve">Total Duty time for day
</t>
        </r>
      </text>
    </comment>
    <comment ref="M240" authorId="0" shapeId="0" xr:uid="{00000000-0006-0000-0100-0000F3010000}">
      <text>
        <r>
          <rPr>
            <sz val="8"/>
            <color indexed="81"/>
            <rFont val="Tahoma"/>
            <family val="2"/>
          </rPr>
          <t xml:space="preserve">Total Drive time for day
</t>
        </r>
      </text>
    </comment>
    <comment ref="P240" authorId="0" shapeId="0" xr:uid="{00000000-0006-0000-0100-0000F4010000}">
      <text>
        <r>
          <rPr>
            <sz val="8"/>
            <color indexed="81"/>
            <rFont val="Tahoma"/>
            <family val="2"/>
          </rPr>
          <t xml:space="preserve">Total Duty time for day
</t>
        </r>
      </text>
    </comment>
    <comment ref="Q240" authorId="0" shapeId="0" xr:uid="{00000000-0006-0000-0100-0000F5010000}">
      <text>
        <r>
          <rPr>
            <sz val="8"/>
            <color indexed="81"/>
            <rFont val="Tahoma"/>
            <family val="2"/>
          </rPr>
          <t xml:space="preserve">Total Drive time for day
</t>
        </r>
      </text>
    </comment>
    <comment ref="T240" authorId="0" shapeId="0" xr:uid="{00000000-0006-0000-0100-0000F6010000}">
      <text>
        <r>
          <rPr>
            <sz val="8"/>
            <color indexed="81"/>
            <rFont val="Tahoma"/>
            <family val="2"/>
          </rPr>
          <t xml:space="preserve">Total Duty time for day
</t>
        </r>
      </text>
    </comment>
    <comment ref="U240" authorId="0" shapeId="0" xr:uid="{00000000-0006-0000-0100-0000F7010000}">
      <text>
        <r>
          <rPr>
            <sz val="8"/>
            <color indexed="81"/>
            <rFont val="Tahoma"/>
            <family val="2"/>
          </rPr>
          <t xml:space="preserve">Total Drive time for day
</t>
        </r>
      </text>
    </comment>
    <comment ref="X240" authorId="0" shapeId="0" xr:uid="{00000000-0006-0000-0100-0000F8010000}">
      <text>
        <r>
          <rPr>
            <sz val="8"/>
            <color indexed="81"/>
            <rFont val="Tahoma"/>
            <family val="2"/>
          </rPr>
          <t xml:space="preserve">Total Duty time for day
</t>
        </r>
      </text>
    </comment>
    <comment ref="Y240" authorId="0" shapeId="0" xr:uid="{00000000-0006-0000-0100-0000F9010000}">
      <text>
        <r>
          <rPr>
            <sz val="8"/>
            <color indexed="81"/>
            <rFont val="Tahoma"/>
            <family val="2"/>
          </rPr>
          <t xml:space="preserve">Total Drive time for day
</t>
        </r>
      </text>
    </comment>
    <comment ref="AB240" authorId="0" shapeId="0" xr:uid="{00000000-0006-0000-0100-0000FA010000}">
      <text>
        <r>
          <rPr>
            <sz val="8"/>
            <color indexed="81"/>
            <rFont val="Tahoma"/>
            <family val="2"/>
          </rPr>
          <t xml:space="preserve">Total Duty time for day
</t>
        </r>
      </text>
    </comment>
    <comment ref="AC240" authorId="0" shapeId="0" xr:uid="{00000000-0006-0000-0100-0000FB010000}">
      <text>
        <r>
          <rPr>
            <sz val="8"/>
            <color indexed="81"/>
            <rFont val="Tahoma"/>
            <family val="2"/>
          </rPr>
          <t xml:space="preserve">Total Drive time for day
</t>
        </r>
      </text>
    </comment>
    <comment ref="AE240" authorId="0" shapeId="0" xr:uid="{00000000-0006-0000-0100-0000FC010000}">
      <text>
        <r>
          <rPr>
            <sz val="8"/>
            <color indexed="81"/>
            <rFont val="Tahoma"/>
            <family val="2"/>
          </rPr>
          <t xml:space="preserve">Total Duty time for day
</t>
        </r>
      </text>
    </comment>
    <comment ref="AF240" authorId="0" shapeId="0" xr:uid="{00000000-0006-0000-0100-0000FD010000}">
      <text>
        <r>
          <rPr>
            <sz val="8"/>
            <color indexed="81"/>
            <rFont val="Tahoma"/>
            <family val="2"/>
          </rPr>
          <t xml:space="preserve">Insert Paid Hours from PSP.  Must be inputted as time 00:00
</t>
        </r>
      </text>
    </comment>
    <comment ref="AG240" authorId="1" shapeId="0" xr:uid="{00000000-0006-0000-0100-0000FE010000}">
      <text>
        <r>
          <rPr>
            <b/>
            <sz val="9"/>
            <color indexed="81"/>
            <rFont val="Tahoma"/>
            <family val="2"/>
          </rPr>
          <t xml:space="preserve">Insert reason for Variance
</t>
        </r>
      </text>
    </comment>
    <comment ref="D248" authorId="0" shapeId="0" xr:uid="{00000000-0006-0000-0100-0000FF010000}">
      <text>
        <r>
          <rPr>
            <sz val="8"/>
            <color indexed="81"/>
            <rFont val="Tahoma"/>
            <family val="2"/>
          </rPr>
          <t xml:space="preserve">Total Duty time for day
</t>
        </r>
      </text>
    </comment>
    <comment ref="E248" authorId="0" shapeId="0" xr:uid="{00000000-0006-0000-0100-000000020000}">
      <text>
        <r>
          <rPr>
            <sz val="8"/>
            <color indexed="81"/>
            <rFont val="Tahoma"/>
            <family val="2"/>
          </rPr>
          <t xml:space="preserve">Total Drive time for day
</t>
        </r>
      </text>
    </comment>
    <comment ref="H248" authorId="0" shapeId="0" xr:uid="{00000000-0006-0000-0100-000001020000}">
      <text>
        <r>
          <rPr>
            <sz val="8"/>
            <color indexed="81"/>
            <rFont val="Tahoma"/>
            <family val="2"/>
          </rPr>
          <t xml:space="preserve">Total Duty time for day
</t>
        </r>
      </text>
    </comment>
    <comment ref="I248" authorId="0" shapeId="0" xr:uid="{00000000-0006-0000-0100-000002020000}">
      <text>
        <r>
          <rPr>
            <sz val="8"/>
            <color indexed="81"/>
            <rFont val="Tahoma"/>
            <family val="2"/>
          </rPr>
          <t xml:space="preserve">Total Drive time for day
</t>
        </r>
      </text>
    </comment>
    <comment ref="L248" authorId="0" shapeId="0" xr:uid="{00000000-0006-0000-0100-000003020000}">
      <text>
        <r>
          <rPr>
            <sz val="8"/>
            <color indexed="81"/>
            <rFont val="Tahoma"/>
            <family val="2"/>
          </rPr>
          <t xml:space="preserve">Total Duty time for day
</t>
        </r>
      </text>
    </comment>
    <comment ref="M248" authorId="0" shapeId="0" xr:uid="{00000000-0006-0000-0100-000004020000}">
      <text>
        <r>
          <rPr>
            <sz val="8"/>
            <color indexed="81"/>
            <rFont val="Tahoma"/>
            <family val="2"/>
          </rPr>
          <t xml:space="preserve">Total Drive time for day
</t>
        </r>
      </text>
    </comment>
    <comment ref="P248" authorId="0" shapeId="0" xr:uid="{00000000-0006-0000-0100-000005020000}">
      <text>
        <r>
          <rPr>
            <sz val="8"/>
            <color indexed="81"/>
            <rFont val="Tahoma"/>
            <family val="2"/>
          </rPr>
          <t xml:space="preserve">Total Duty time for day
</t>
        </r>
      </text>
    </comment>
    <comment ref="Q248" authorId="0" shapeId="0" xr:uid="{00000000-0006-0000-0100-000006020000}">
      <text>
        <r>
          <rPr>
            <sz val="8"/>
            <color indexed="81"/>
            <rFont val="Tahoma"/>
            <family val="2"/>
          </rPr>
          <t xml:space="preserve">Total Drive time for day
</t>
        </r>
      </text>
    </comment>
    <comment ref="T248" authorId="0" shapeId="0" xr:uid="{00000000-0006-0000-0100-000007020000}">
      <text>
        <r>
          <rPr>
            <sz val="8"/>
            <color indexed="81"/>
            <rFont val="Tahoma"/>
            <family val="2"/>
          </rPr>
          <t xml:space="preserve">Total Duty time for day
</t>
        </r>
      </text>
    </comment>
    <comment ref="U248" authorId="0" shapeId="0" xr:uid="{00000000-0006-0000-0100-000008020000}">
      <text>
        <r>
          <rPr>
            <sz val="8"/>
            <color indexed="81"/>
            <rFont val="Tahoma"/>
            <family val="2"/>
          </rPr>
          <t xml:space="preserve">Total Drive time for day
</t>
        </r>
      </text>
    </comment>
    <comment ref="X248" authorId="0" shapeId="0" xr:uid="{00000000-0006-0000-0100-000009020000}">
      <text>
        <r>
          <rPr>
            <sz val="8"/>
            <color indexed="81"/>
            <rFont val="Tahoma"/>
            <family val="2"/>
          </rPr>
          <t xml:space="preserve">Total Duty time for day
</t>
        </r>
      </text>
    </comment>
    <comment ref="Y248" authorId="0" shapeId="0" xr:uid="{00000000-0006-0000-0100-00000A020000}">
      <text>
        <r>
          <rPr>
            <sz val="8"/>
            <color indexed="81"/>
            <rFont val="Tahoma"/>
            <family val="2"/>
          </rPr>
          <t xml:space="preserve">Total Drive time for day
</t>
        </r>
      </text>
    </comment>
    <comment ref="AB248" authorId="0" shapeId="0" xr:uid="{00000000-0006-0000-0100-00000B020000}">
      <text>
        <r>
          <rPr>
            <sz val="8"/>
            <color indexed="81"/>
            <rFont val="Tahoma"/>
            <family val="2"/>
          </rPr>
          <t xml:space="preserve">Total Duty time for day
</t>
        </r>
      </text>
    </comment>
    <comment ref="AC248" authorId="0" shapeId="0" xr:uid="{00000000-0006-0000-0100-00000C020000}">
      <text>
        <r>
          <rPr>
            <sz val="8"/>
            <color indexed="81"/>
            <rFont val="Tahoma"/>
            <family val="2"/>
          </rPr>
          <t xml:space="preserve">Total Drive time for day
</t>
        </r>
      </text>
    </comment>
    <comment ref="AE248" authorId="0" shapeId="0" xr:uid="{00000000-0006-0000-0100-00000D020000}">
      <text>
        <r>
          <rPr>
            <sz val="8"/>
            <color indexed="81"/>
            <rFont val="Tahoma"/>
            <family val="2"/>
          </rPr>
          <t xml:space="preserve">Total Duty time for day
</t>
        </r>
      </text>
    </comment>
    <comment ref="AF248" authorId="0" shapeId="0" xr:uid="{00000000-0006-0000-0100-00000E020000}">
      <text>
        <r>
          <rPr>
            <sz val="8"/>
            <color indexed="81"/>
            <rFont val="Tahoma"/>
            <family val="2"/>
          </rPr>
          <t xml:space="preserve">Insert Paid Hours from PSP.  Must be inputted as time 00:00
</t>
        </r>
      </text>
    </comment>
    <comment ref="AG248" authorId="1" shapeId="0" xr:uid="{00000000-0006-0000-0100-00000F020000}">
      <text>
        <r>
          <rPr>
            <b/>
            <sz val="9"/>
            <color indexed="81"/>
            <rFont val="Tahoma"/>
            <family val="2"/>
          </rPr>
          <t xml:space="preserve">Insert reason for Variance
</t>
        </r>
      </text>
    </comment>
    <comment ref="D256" authorId="0" shapeId="0" xr:uid="{00000000-0006-0000-0100-000010020000}">
      <text>
        <r>
          <rPr>
            <sz val="8"/>
            <color indexed="81"/>
            <rFont val="Tahoma"/>
            <family val="2"/>
          </rPr>
          <t xml:space="preserve">Total Duty time for day
</t>
        </r>
      </text>
    </comment>
    <comment ref="E256" authorId="0" shapeId="0" xr:uid="{00000000-0006-0000-0100-000011020000}">
      <text>
        <r>
          <rPr>
            <sz val="8"/>
            <color indexed="81"/>
            <rFont val="Tahoma"/>
            <family val="2"/>
          </rPr>
          <t xml:space="preserve">Total Drive time for day
</t>
        </r>
      </text>
    </comment>
    <comment ref="H256" authorId="0" shapeId="0" xr:uid="{00000000-0006-0000-0100-000012020000}">
      <text>
        <r>
          <rPr>
            <sz val="8"/>
            <color indexed="81"/>
            <rFont val="Tahoma"/>
            <family val="2"/>
          </rPr>
          <t xml:space="preserve">Total Duty time for day
</t>
        </r>
      </text>
    </comment>
    <comment ref="I256" authorId="0" shapeId="0" xr:uid="{00000000-0006-0000-0100-000013020000}">
      <text>
        <r>
          <rPr>
            <sz val="8"/>
            <color indexed="81"/>
            <rFont val="Tahoma"/>
            <family val="2"/>
          </rPr>
          <t xml:space="preserve">Total Drive time for day
</t>
        </r>
      </text>
    </comment>
    <comment ref="L256" authorId="0" shapeId="0" xr:uid="{00000000-0006-0000-0100-000014020000}">
      <text>
        <r>
          <rPr>
            <sz val="8"/>
            <color indexed="81"/>
            <rFont val="Tahoma"/>
            <family val="2"/>
          </rPr>
          <t xml:space="preserve">Total Duty time for day
</t>
        </r>
      </text>
    </comment>
    <comment ref="M256" authorId="0" shapeId="0" xr:uid="{00000000-0006-0000-0100-000015020000}">
      <text>
        <r>
          <rPr>
            <sz val="8"/>
            <color indexed="81"/>
            <rFont val="Tahoma"/>
            <family val="2"/>
          </rPr>
          <t xml:space="preserve">Total Drive time for day
</t>
        </r>
      </text>
    </comment>
    <comment ref="P256" authorId="0" shapeId="0" xr:uid="{00000000-0006-0000-0100-000016020000}">
      <text>
        <r>
          <rPr>
            <sz val="8"/>
            <color indexed="81"/>
            <rFont val="Tahoma"/>
            <family val="2"/>
          </rPr>
          <t xml:space="preserve">Total Duty time for day
</t>
        </r>
      </text>
    </comment>
    <comment ref="Q256" authorId="0" shapeId="0" xr:uid="{00000000-0006-0000-0100-000017020000}">
      <text>
        <r>
          <rPr>
            <sz val="8"/>
            <color indexed="81"/>
            <rFont val="Tahoma"/>
            <family val="2"/>
          </rPr>
          <t xml:space="preserve">Total Drive time for day
</t>
        </r>
      </text>
    </comment>
    <comment ref="T256" authorId="0" shapeId="0" xr:uid="{00000000-0006-0000-0100-000018020000}">
      <text>
        <r>
          <rPr>
            <sz val="8"/>
            <color indexed="81"/>
            <rFont val="Tahoma"/>
            <family val="2"/>
          </rPr>
          <t xml:space="preserve">Total Duty time for day
</t>
        </r>
      </text>
    </comment>
    <comment ref="U256" authorId="0" shapeId="0" xr:uid="{00000000-0006-0000-0100-000019020000}">
      <text>
        <r>
          <rPr>
            <sz val="8"/>
            <color indexed="81"/>
            <rFont val="Tahoma"/>
            <family val="2"/>
          </rPr>
          <t xml:space="preserve">Total Drive time for day
</t>
        </r>
      </text>
    </comment>
    <comment ref="X256" authorId="0" shapeId="0" xr:uid="{00000000-0006-0000-0100-00001A020000}">
      <text>
        <r>
          <rPr>
            <sz val="8"/>
            <color indexed="81"/>
            <rFont val="Tahoma"/>
            <family val="2"/>
          </rPr>
          <t xml:space="preserve">Total Duty time for day
</t>
        </r>
      </text>
    </comment>
    <comment ref="Y256" authorId="0" shapeId="0" xr:uid="{00000000-0006-0000-0100-00001B020000}">
      <text>
        <r>
          <rPr>
            <sz val="8"/>
            <color indexed="81"/>
            <rFont val="Tahoma"/>
            <family val="2"/>
          </rPr>
          <t xml:space="preserve">Total Drive time for day
</t>
        </r>
      </text>
    </comment>
    <comment ref="AB256" authorId="0" shapeId="0" xr:uid="{00000000-0006-0000-0100-00001C020000}">
      <text>
        <r>
          <rPr>
            <sz val="8"/>
            <color indexed="81"/>
            <rFont val="Tahoma"/>
            <family val="2"/>
          </rPr>
          <t xml:space="preserve">Total Duty time for day
</t>
        </r>
      </text>
    </comment>
    <comment ref="AC256" authorId="0" shapeId="0" xr:uid="{00000000-0006-0000-0100-00001D020000}">
      <text>
        <r>
          <rPr>
            <sz val="8"/>
            <color indexed="81"/>
            <rFont val="Tahoma"/>
            <family val="2"/>
          </rPr>
          <t xml:space="preserve">Total Drive time for day
</t>
        </r>
      </text>
    </comment>
    <comment ref="AE256" authorId="0" shapeId="0" xr:uid="{00000000-0006-0000-0100-00001E020000}">
      <text>
        <r>
          <rPr>
            <sz val="8"/>
            <color indexed="81"/>
            <rFont val="Tahoma"/>
            <family val="2"/>
          </rPr>
          <t xml:space="preserve">Total Duty time for day
</t>
        </r>
      </text>
    </comment>
    <comment ref="AF256" authorId="0" shapeId="0" xr:uid="{00000000-0006-0000-0100-00001F020000}">
      <text>
        <r>
          <rPr>
            <sz val="8"/>
            <color indexed="81"/>
            <rFont val="Tahoma"/>
            <family val="2"/>
          </rPr>
          <t xml:space="preserve">Insert Paid Hours from PSP.  Must be inputted as time 00:00
</t>
        </r>
      </text>
    </comment>
    <comment ref="AG256" authorId="1" shapeId="0" xr:uid="{00000000-0006-0000-0100-000020020000}">
      <text>
        <r>
          <rPr>
            <b/>
            <sz val="9"/>
            <color indexed="81"/>
            <rFont val="Tahoma"/>
            <family val="2"/>
          </rPr>
          <t xml:space="preserve">Insert reason for Variance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Stuart Murphy</author>
  </authors>
  <commentList>
    <comment ref="D8" authorId="0" shapeId="0" xr:uid="{854C622C-D77D-4758-8797-0BC90AB7F509}">
      <text>
        <r>
          <rPr>
            <sz val="8"/>
            <color indexed="81"/>
            <rFont val="Tahoma"/>
            <family val="2"/>
          </rPr>
          <t xml:space="preserve">Total Duty time not including meal breaks
</t>
        </r>
      </text>
    </comment>
    <comment ref="E8" authorId="0" shapeId="0" xr:uid="{23776291-40CD-4580-8ACB-DCE5C309E92E}">
      <text>
        <r>
          <rPr>
            <sz val="8"/>
            <color indexed="81"/>
            <rFont val="Tahoma"/>
            <family val="2"/>
          </rPr>
          <t xml:space="preserve">Total Drive time for day
</t>
        </r>
      </text>
    </comment>
    <comment ref="H8" authorId="0" shapeId="0" xr:uid="{DCBC3E78-BF1B-43A6-A03E-DB9BCD65BD87}">
      <text>
        <r>
          <rPr>
            <sz val="8"/>
            <color indexed="81"/>
            <rFont val="Tahoma"/>
            <family val="2"/>
          </rPr>
          <t xml:space="preserve">Total Duty time for day
</t>
        </r>
      </text>
    </comment>
    <comment ref="I8" authorId="0" shapeId="0" xr:uid="{903BF536-6DC6-440F-8FB0-65CE7B808797}">
      <text>
        <r>
          <rPr>
            <sz val="8"/>
            <color indexed="81"/>
            <rFont val="Tahoma"/>
            <family val="2"/>
          </rPr>
          <t xml:space="preserve">Total Drive time for day
</t>
        </r>
      </text>
    </comment>
    <comment ref="L8" authorId="0" shapeId="0" xr:uid="{ADD181B4-8477-4688-BDD3-BF7AAB7CA25B}">
      <text>
        <r>
          <rPr>
            <sz val="8"/>
            <color indexed="81"/>
            <rFont val="Tahoma"/>
            <family val="2"/>
          </rPr>
          <t xml:space="preserve">Total Duty time for day
</t>
        </r>
      </text>
    </comment>
    <comment ref="M8" authorId="0" shapeId="0" xr:uid="{F9357F4E-E155-45DD-8D76-C5E13FA20846}">
      <text>
        <r>
          <rPr>
            <sz val="8"/>
            <color indexed="81"/>
            <rFont val="Tahoma"/>
            <family val="2"/>
          </rPr>
          <t xml:space="preserve">Total Drive time for day
</t>
        </r>
      </text>
    </comment>
    <comment ref="P8" authorId="0" shapeId="0" xr:uid="{BD8D5DEF-2727-4503-B95B-B27DC4726C3E}">
      <text>
        <r>
          <rPr>
            <sz val="8"/>
            <color indexed="81"/>
            <rFont val="Tahoma"/>
            <family val="2"/>
          </rPr>
          <t xml:space="preserve">Total Duty time for day
</t>
        </r>
      </text>
    </comment>
    <comment ref="Q8" authorId="0" shapeId="0" xr:uid="{64134098-74A3-4A0E-A033-4D485967AF7F}">
      <text>
        <r>
          <rPr>
            <sz val="8"/>
            <color indexed="81"/>
            <rFont val="Tahoma"/>
            <family val="2"/>
          </rPr>
          <t xml:space="preserve">Total Drive time for day
</t>
        </r>
      </text>
    </comment>
    <comment ref="T8" authorId="0" shapeId="0" xr:uid="{4123F08D-376A-481D-BD30-860478119F79}">
      <text>
        <r>
          <rPr>
            <sz val="8"/>
            <color indexed="81"/>
            <rFont val="Tahoma"/>
            <family val="2"/>
          </rPr>
          <t xml:space="preserve">Total Duty time for day
</t>
        </r>
      </text>
    </comment>
    <comment ref="U8" authorId="0" shapeId="0" xr:uid="{8916397C-1833-4C5D-90AF-A711CA428334}">
      <text>
        <r>
          <rPr>
            <sz val="8"/>
            <color indexed="81"/>
            <rFont val="Tahoma"/>
            <family val="2"/>
          </rPr>
          <t xml:space="preserve">Total Drive time for day
</t>
        </r>
      </text>
    </comment>
    <comment ref="X8" authorId="0" shapeId="0" xr:uid="{D8B72554-C83D-4A8A-961E-F8CB7041A156}">
      <text>
        <r>
          <rPr>
            <sz val="8"/>
            <color indexed="81"/>
            <rFont val="Tahoma"/>
            <family val="2"/>
          </rPr>
          <t xml:space="preserve">Total Duty time for day
</t>
        </r>
      </text>
    </comment>
    <comment ref="Y8" authorId="0" shapeId="0" xr:uid="{5FD2E7F2-DBE8-46B3-B5D0-55E58CCDC90B}">
      <text>
        <r>
          <rPr>
            <sz val="8"/>
            <color indexed="81"/>
            <rFont val="Tahoma"/>
            <family val="2"/>
          </rPr>
          <t xml:space="preserve">Total Drive time for day
</t>
        </r>
      </text>
    </comment>
    <comment ref="AB8" authorId="0" shapeId="0" xr:uid="{58094FF9-24A4-4132-B267-D6D4FCB6FD70}">
      <text>
        <r>
          <rPr>
            <sz val="8"/>
            <color indexed="81"/>
            <rFont val="Tahoma"/>
            <family val="2"/>
          </rPr>
          <t xml:space="preserve">Total Duty time for day
</t>
        </r>
      </text>
    </comment>
    <comment ref="AC8" authorId="0" shapeId="0" xr:uid="{C36F0C03-3E93-44F4-B688-02F90C9F975C}">
      <text>
        <r>
          <rPr>
            <sz val="8"/>
            <color indexed="81"/>
            <rFont val="Tahoma"/>
            <family val="2"/>
          </rPr>
          <t xml:space="preserve">Total Drive time for day
</t>
        </r>
      </text>
    </comment>
    <comment ref="AE8" authorId="0" shapeId="0" xr:uid="{A04680D2-8AE9-46C6-9125-5A76E7F1CDAB}">
      <text>
        <r>
          <rPr>
            <sz val="8"/>
            <color indexed="81"/>
            <rFont val="Tahoma"/>
            <family val="2"/>
          </rPr>
          <t xml:space="preserve">Total Duty time for day
</t>
        </r>
      </text>
    </comment>
    <comment ref="AF8" authorId="0" shapeId="0" xr:uid="{60D8FCE4-D777-4089-A5B7-50699B4BDA2A}">
      <text>
        <r>
          <rPr>
            <sz val="8"/>
            <color indexed="81"/>
            <rFont val="Tahoma"/>
            <family val="2"/>
          </rPr>
          <t xml:space="preserve">Insert Paid Hours from PSP.  Must be inputted as time 00:00
</t>
        </r>
      </text>
    </comment>
    <comment ref="AG8" authorId="1" shapeId="0" xr:uid="{FCF9D40F-AF5A-4AE2-9BBE-909EEDCD6E45}">
      <text>
        <r>
          <rPr>
            <b/>
            <sz val="9"/>
            <color indexed="81"/>
            <rFont val="Tahoma"/>
            <family val="2"/>
          </rPr>
          <t xml:space="preserve">Insert reason for Variance
</t>
        </r>
      </text>
    </comment>
    <comment ref="D16" authorId="0" shapeId="0" xr:uid="{36FAB70E-8E0D-4C00-A522-8585246F78EE}">
      <text>
        <r>
          <rPr>
            <sz val="8"/>
            <color indexed="81"/>
            <rFont val="Tahoma"/>
            <family val="2"/>
          </rPr>
          <t xml:space="preserve">Total Duty time for day
</t>
        </r>
      </text>
    </comment>
    <comment ref="E16" authorId="0" shapeId="0" xr:uid="{3102286C-4BA8-4992-99D1-1F11449EDEAC}">
      <text>
        <r>
          <rPr>
            <sz val="8"/>
            <color indexed="81"/>
            <rFont val="Tahoma"/>
            <family val="2"/>
          </rPr>
          <t xml:space="preserve">Total Drive time for day
</t>
        </r>
      </text>
    </comment>
    <comment ref="H16" authorId="0" shapeId="0" xr:uid="{E34DC420-657C-4D6B-81BE-981107277FD3}">
      <text>
        <r>
          <rPr>
            <sz val="8"/>
            <color indexed="81"/>
            <rFont val="Tahoma"/>
            <family val="2"/>
          </rPr>
          <t xml:space="preserve">Total Duty time for day
</t>
        </r>
      </text>
    </comment>
    <comment ref="I16" authorId="0" shapeId="0" xr:uid="{B3B05709-8855-4935-BFD9-59E5717548FF}">
      <text>
        <r>
          <rPr>
            <sz val="8"/>
            <color indexed="81"/>
            <rFont val="Tahoma"/>
            <family val="2"/>
          </rPr>
          <t xml:space="preserve">Total Drive time for day
</t>
        </r>
      </text>
    </comment>
    <comment ref="L16" authorId="0" shapeId="0" xr:uid="{BCC1CB07-485E-470E-9E4C-543E81F1F4D2}">
      <text>
        <r>
          <rPr>
            <sz val="8"/>
            <color indexed="81"/>
            <rFont val="Tahoma"/>
            <family val="2"/>
          </rPr>
          <t xml:space="preserve">Total Duty time for day
</t>
        </r>
      </text>
    </comment>
    <comment ref="M16" authorId="0" shapeId="0" xr:uid="{CD53D7B5-73BD-4FEE-B89D-5C183A922497}">
      <text>
        <r>
          <rPr>
            <sz val="8"/>
            <color indexed="81"/>
            <rFont val="Tahoma"/>
            <family val="2"/>
          </rPr>
          <t xml:space="preserve">Total Drive time for day
</t>
        </r>
      </text>
    </comment>
    <comment ref="P16" authorId="0" shapeId="0" xr:uid="{8394BED3-EB82-4FAD-83B2-072747C332BC}">
      <text>
        <r>
          <rPr>
            <sz val="8"/>
            <color indexed="81"/>
            <rFont val="Tahoma"/>
            <family val="2"/>
          </rPr>
          <t xml:space="preserve">Total Duty time for day
</t>
        </r>
      </text>
    </comment>
    <comment ref="Q16" authorId="0" shapeId="0" xr:uid="{95C0A974-B5BE-4BB2-A50A-7EB39369F140}">
      <text>
        <r>
          <rPr>
            <sz val="8"/>
            <color indexed="81"/>
            <rFont val="Tahoma"/>
            <family val="2"/>
          </rPr>
          <t xml:space="preserve">Total Drive time for day
</t>
        </r>
      </text>
    </comment>
    <comment ref="T16" authorId="0" shapeId="0" xr:uid="{D16F509B-2334-436F-B440-40C61C1DB35F}">
      <text>
        <r>
          <rPr>
            <sz val="8"/>
            <color indexed="81"/>
            <rFont val="Tahoma"/>
            <family val="2"/>
          </rPr>
          <t xml:space="preserve">Total Duty time for day
</t>
        </r>
      </text>
    </comment>
    <comment ref="U16" authorId="0" shapeId="0" xr:uid="{BECF8FF9-8F0F-4896-BBA1-DB050F575F57}">
      <text>
        <r>
          <rPr>
            <sz val="8"/>
            <color indexed="81"/>
            <rFont val="Tahoma"/>
            <family val="2"/>
          </rPr>
          <t xml:space="preserve">Total Drive time for day
</t>
        </r>
      </text>
    </comment>
    <comment ref="X16" authorId="0" shapeId="0" xr:uid="{E6660CA3-6C8F-47D9-86BF-5D372871322D}">
      <text>
        <r>
          <rPr>
            <sz val="8"/>
            <color indexed="81"/>
            <rFont val="Tahoma"/>
            <family val="2"/>
          </rPr>
          <t xml:space="preserve">Total Duty time for day
</t>
        </r>
      </text>
    </comment>
    <comment ref="Y16" authorId="0" shapeId="0" xr:uid="{CE44439E-CF2D-4E64-B434-0D0C3AEFBB9D}">
      <text>
        <r>
          <rPr>
            <sz val="8"/>
            <color indexed="81"/>
            <rFont val="Tahoma"/>
            <family val="2"/>
          </rPr>
          <t xml:space="preserve">Total Drive time for day
</t>
        </r>
      </text>
    </comment>
    <comment ref="AB16" authorId="0" shapeId="0" xr:uid="{67C1EB19-78E7-437E-AFE7-08358A49FAFA}">
      <text>
        <r>
          <rPr>
            <sz val="8"/>
            <color indexed="81"/>
            <rFont val="Tahoma"/>
            <family val="2"/>
          </rPr>
          <t xml:space="preserve">Total Duty time for day
</t>
        </r>
      </text>
    </comment>
    <comment ref="AC16" authorId="0" shapeId="0" xr:uid="{763BB033-B638-472E-910E-EE4DF4539330}">
      <text>
        <r>
          <rPr>
            <sz val="8"/>
            <color indexed="81"/>
            <rFont val="Tahoma"/>
            <family val="2"/>
          </rPr>
          <t xml:space="preserve">Total Drive time for day
</t>
        </r>
      </text>
    </comment>
    <comment ref="AE16" authorId="0" shapeId="0" xr:uid="{E91A51B3-2523-4B27-B59E-6F639EF45A63}">
      <text>
        <r>
          <rPr>
            <sz val="8"/>
            <color indexed="81"/>
            <rFont val="Tahoma"/>
            <family val="2"/>
          </rPr>
          <t xml:space="preserve">Total Duty time for day
</t>
        </r>
      </text>
    </comment>
    <comment ref="AF16" authorId="0" shapeId="0" xr:uid="{6BD7B8DD-7ABB-4632-BF49-E9E8EAC3A8B4}">
      <text>
        <r>
          <rPr>
            <sz val="8"/>
            <color indexed="81"/>
            <rFont val="Tahoma"/>
            <family val="2"/>
          </rPr>
          <t xml:space="preserve">Insert Paid Hours from PSP.  Must be inputted as time 00:00
</t>
        </r>
      </text>
    </comment>
    <comment ref="AG16" authorId="1" shapeId="0" xr:uid="{3E0AC1DF-AC9D-4B8D-90AA-1F38B43A0267}">
      <text>
        <r>
          <rPr>
            <b/>
            <sz val="9"/>
            <color indexed="81"/>
            <rFont val="Tahoma"/>
            <family val="2"/>
          </rPr>
          <t xml:space="preserve">Insert reason for Variance
</t>
        </r>
      </text>
    </comment>
    <comment ref="D24" authorId="0" shapeId="0" xr:uid="{9773E792-57CA-4B96-AAD0-C771B349E730}">
      <text>
        <r>
          <rPr>
            <sz val="8"/>
            <color indexed="81"/>
            <rFont val="Tahoma"/>
            <family val="2"/>
          </rPr>
          <t xml:space="preserve">Total Duty time for day
</t>
        </r>
      </text>
    </comment>
    <comment ref="E24" authorId="0" shapeId="0" xr:uid="{D798D168-1854-4808-A47F-27A2DCC9D842}">
      <text>
        <r>
          <rPr>
            <sz val="8"/>
            <color indexed="81"/>
            <rFont val="Tahoma"/>
            <family val="2"/>
          </rPr>
          <t xml:space="preserve">Total Drive time for day
</t>
        </r>
      </text>
    </comment>
    <comment ref="H24" authorId="0" shapeId="0" xr:uid="{8588C44E-8CAE-4132-8585-40D3AFB43FD5}">
      <text>
        <r>
          <rPr>
            <sz val="8"/>
            <color indexed="81"/>
            <rFont val="Tahoma"/>
            <family val="2"/>
          </rPr>
          <t xml:space="preserve">Total Duty time for day
</t>
        </r>
      </text>
    </comment>
    <comment ref="I24" authorId="0" shapeId="0" xr:uid="{E8459ECC-5D9C-42A4-A400-0851F742FFC6}">
      <text>
        <r>
          <rPr>
            <sz val="8"/>
            <color indexed="81"/>
            <rFont val="Tahoma"/>
            <family val="2"/>
          </rPr>
          <t xml:space="preserve">Total Drive time for day
</t>
        </r>
      </text>
    </comment>
    <comment ref="L24" authorId="0" shapeId="0" xr:uid="{2A5BA1D9-B0B2-4238-A94F-DC231486A64B}">
      <text>
        <r>
          <rPr>
            <sz val="8"/>
            <color indexed="81"/>
            <rFont val="Tahoma"/>
            <family val="2"/>
          </rPr>
          <t xml:space="preserve">Total Duty time for day
</t>
        </r>
      </text>
    </comment>
    <comment ref="M24" authorId="0" shapeId="0" xr:uid="{568967EA-5E1A-4FB2-94DB-82804CE2A35B}">
      <text>
        <r>
          <rPr>
            <sz val="8"/>
            <color indexed="81"/>
            <rFont val="Tahoma"/>
            <family val="2"/>
          </rPr>
          <t xml:space="preserve">Total Drive time for day
</t>
        </r>
      </text>
    </comment>
    <comment ref="P24" authorId="0" shapeId="0" xr:uid="{155D8177-79BF-4BB3-B861-41296D8D839F}">
      <text>
        <r>
          <rPr>
            <sz val="8"/>
            <color indexed="81"/>
            <rFont val="Tahoma"/>
            <family val="2"/>
          </rPr>
          <t xml:space="preserve">Total Duty time for day
</t>
        </r>
      </text>
    </comment>
    <comment ref="Q24" authorId="0" shapeId="0" xr:uid="{931CAB9D-E408-4F14-A289-16895ABBFFF1}">
      <text>
        <r>
          <rPr>
            <sz val="8"/>
            <color indexed="81"/>
            <rFont val="Tahoma"/>
            <family val="2"/>
          </rPr>
          <t xml:space="preserve">Total Drive time for day
</t>
        </r>
      </text>
    </comment>
    <comment ref="T24" authorId="0" shapeId="0" xr:uid="{363B5215-35F0-41E9-81C7-0570C5B43925}">
      <text>
        <r>
          <rPr>
            <sz val="8"/>
            <color indexed="81"/>
            <rFont val="Tahoma"/>
            <family val="2"/>
          </rPr>
          <t xml:space="preserve">Total Duty time for day
</t>
        </r>
      </text>
    </comment>
    <comment ref="U24" authorId="0" shapeId="0" xr:uid="{DEA5E936-A496-42E8-AF80-98EDE5B1D3E0}">
      <text>
        <r>
          <rPr>
            <sz val="8"/>
            <color indexed="81"/>
            <rFont val="Tahoma"/>
            <family val="2"/>
          </rPr>
          <t xml:space="preserve">Total Drive time for day
</t>
        </r>
      </text>
    </comment>
    <comment ref="X24" authorId="0" shapeId="0" xr:uid="{0EA4CB82-DAFA-4D10-B5CC-A4599CAF5076}">
      <text>
        <r>
          <rPr>
            <sz val="8"/>
            <color indexed="81"/>
            <rFont val="Tahoma"/>
            <family val="2"/>
          </rPr>
          <t xml:space="preserve">Total Duty time for day
</t>
        </r>
      </text>
    </comment>
    <comment ref="Y24" authorId="0" shapeId="0" xr:uid="{61A41D95-13AF-488D-92F1-E9EE1D019625}">
      <text>
        <r>
          <rPr>
            <sz val="8"/>
            <color indexed="81"/>
            <rFont val="Tahoma"/>
            <family val="2"/>
          </rPr>
          <t xml:space="preserve">Total Drive time for day
</t>
        </r>
      </text>
    </comment>
    <comment ref="AB24" authorId="0" shapeId="0" xr:uid="{12CD8E65-4D4D-460B-B6DE-E8F2CDEC5557}">
      <text>
        <r>
          <rPr>
            <sz val="8"/>
            <color indexed="81"/>
            <rFont val="Tahoma"/>
            <family val="2"/>
          </rPr>
          <t xml:space="preserve">Total Duty time for day
</t>
        </r>
      </text>
    </comment>
    <comment ref="AC24" authorId="0" shapeId="0" xr:uid="{4252DA87-9B95-40EB-A6C2-011FC133C976}">
      <text>
        <r>
          <rPr>
            <sz val="8"/>
            <color indexed="81"/>
            <rFont val="Tahoma"/>
            <family val="2"/>
          </rPr>
          <t xml:space="preserve">Total Drive time for day
</t>
        </r>
      </text>
    </comment>
    <comment ref="AE24" authorId="0" shapeId="0" xr:uid="{103A654E-1689-470B-B25D-9A72D3B71AB7}">
      <text>
        <r>
          <rPr>
            <sz val="8"/>
            <color indexed="81"/>
            <rFont val="Tahoma"/>
            <family val="2"/>
          </rPr>
          <t xml:space="preserve">Total Duty time for day
</t>
        </r>
      </text>
    </comment>
    <comment ref="AF24" authorId="0" shapeId="0" xr:uid="{A6DFEDBA-0149-4386-A822-B5EE24DB5F35}">
      <text>
        <r>
          <rPr>
            <sz val="8"/>
            <color indexed="81"/>
            <rFont val="Tahoma"/>
            <family val="2"/>
          </rPr>
          <t xml:space="preserve">Insert Paid Hours from PSP.  Must be inputted as time 00:00
</t>
        </r>
      </text>
    </comment>
    <comment ref="AG24" authorId="1" shapeId="0" xr:uid="{8A1CFCEB-9F23-421A-97E2-A5FC3A3AEE11}">
      <text>
        <r>
          <rPr>
            <b/>
            <sz val="9"/>
            <color indexed="81"/>
            <rFont val="Tahoma"/>
            <family val="2"/>
          </rPr>
          <t xml:space="preserve">Insert reason for Variance
</t>
        </r>
      </text>
    </comment>
    <comment ref="D32" authorId="0" shapeId="0" xr:uid="{A9C2FD5F-F0FF-45F8-95D7-B729CDF2E228}">
      <text>
        <r>
          <rPr>
            <sz val="8"/>
            <color indexed="81"/>
            <rFont val="Tahoma"/>
            <family val="2"/>
          </rPr>
          <t xml:space="preserve">Total Duty time for day
</t>
        </r>
      </text>
    </comment>
    <comment ref="E32" authorId="0" shapeId="0" xr:uid="{2ABF220F-AA28-4348-B82B-095AA5F773C0}">
      <text>
        <r>
          <rPr>
            <sz val="8"/>
            <color indexed="81"/>
            <rFont val="Tahoma"/>
            <family val="2"/>
          </rPr>
          <t xml:space="preserve">Total Drive time for day
</t>
        </r>
      </text>
    </comment>
    <comment ref="H32" authorId="0" shapeId="0" xr:uid="{4A9AE7BE-0086-4778-AEF4-03ECB92F1114}">
      <text>
        <r>
          <rPr>
            <sz val="8"/>
            <color indexed="81"/>
            <rFont val="Tahoma"/>
            <family val="2"/>
          </rPr>
          <t xml:space="preserve">Total Duty time for day
</t>
        </r>
      </text>
    </comment>
    <comment ref="I32" authorId="0" shapeId="0" xr:uid="{072EC5B4-8EF2-44B3-9AFD-0F6DB3FD6A33}">
      <text>
        <r>
          <rPr>
            <sz val="8"/>
            <color indexed="81"/>
            <rFont val="Tahoma"/>
            <family val="2"/>
          </rPr>
          <t xml:space="preserve">Total Drive time for day
</t>
        </r>
      </text>
    </comment>
    <comment ref="L32" authorId="0" shapeId="0" xr:uid="{5EB47CE8-CF65-4CD0-96A3-C5DE3662B761}">
      <text>
        <r>
          <rPr>
            <sz val="8"/>
            <color indexed="81"/>
            <rFont val="Tahoma"/>
            <family val="2"/>
          </rPr>
          <t xml:space="preserve">Total Duty time for day
</t>
        </r>
      </text>
    </comment>
    <comment ref="M32" authorId="0" shapeId="0" xr:uid="{90EC1758-931E-4742-8C80-4764D24E9109}">
      <text>
        <r>
          <rPr>
            <sz val="8"/>
            <color indexed="81"/>
            <rFont val="Tahoma"/>
            <family val="2"/>
          </rPr>
          <t xml:space="preserve">Total Drive time for day
</t>
        </r>
      </text>
    </comment>
    <comment ref="P32" authorId="0" shapeId="0" xr:uid="{5BBC38A7-22DF-4CB7-8CA4-54D62D6F9BEE}">
      <text>
        <r>
          <rPr>
            <sz val="8"/>
            <color indexed="81"/>
            <rFont val="Tahoma"/>
            <family val="2"/>
          </rPr>
          <t xml:space="preserve">Total Duty time for day
</t>
        </r>
      </text>
    </comment>
    <comment ref="Q32" authorId="0" shapeId="0" xr:uid="{37D27FC8-1362-4C4E-BE91-2F305877E678}">
      <text>
        <r>
          <rPr>
            <sz val="8"/>
            <color indexed="81"/>
            <rFont val="Tahoma"/>
            <family val="2"/>
          </rPr>
          <t xml:space="preserve">Total Drive time for day
</t>
        </r>
      </text>
    </comment>
    <comment ref="T32" authorId="0" shapeId="0" xr:uid="{CD2296F5-9EA4-4312-9CFF-BAEAF639E103}">
      <text>
        <r>
          <rPr>
            <sz val="8"/>
            <color indexed="81"/>
            <rFont val="Tahoma"/>
            <family val="2"/>
          </rPr>
          <t xml:space="preserve">Total Duty time for day
</t>
        </r>
      </text>
    </comment>
    <comment ref="U32" authorId="0" shapeId="0" xr:uid="{0C2481A3-2382-4718-9DC8-6580776222E8}">
      <text>
        <r>
          <rPr>
            <sz val="8"/>
            <color indexed="81"/>
            <rFont val="Tahoma"/>
            <family val="2"/>
          </rPr>
          <t xml:space="preserve">Total Drive time for day
</t>
        </r>
      </text>
    </comment>
    <comment ref="X32" authorId="0" shapeId="0" xr:uid="{3DC43A99-1FF5-4560-872F-73303951E321}">
      <text>
        <r>
          <rPr>
            <sz val="8"/>
            <color indexed="81"/>
            <rFont val="Tahoma"/>
            <family val="2"/>
          </rPr>
          <t xml:space="preserve">Total Duty time for day
</t>
        </r>
      </text>
    </comment>
    <comment ref="Y32" authorId="0" shapeId="0" xr:uid="{CBE6EFA5-5D0D-4FD6-87C3-7F47AE6794ED}">
      <text>
        <r>
          <rPr>
            <sz val="8"/>
            <color indexed="81"/>
            <rFont val="Tahoma"/>
            <family val="2"/>
          </rPr>
          <t xml:space="preserve">Total Drive time for day
</t>
        </r>
      </text>
    </comment>
    <comment ref="AB32" authorId="0" shapeId="0" xr:uid="{8A5B5F73-32BF-4AE2-93C2-7356C8665C70}">
      <text>
        <r>
          <rPr>
            <sz val="8"/>
            <color indexed="81"/>
            <rFont val="Tahoma"/>
            <family val="2"/>
          </rPr>
          <t xml:space="preserve">Total Duty time for day
</t>
        </r>
      </text>
    </comment>
    <comment ref="AC32" authorId="0" shapeId="0" xr:uid="{31BA17B4-49E6-47E2-AED2-EC39CA0D9474}">
      <text>
        <r>
          <rPr>
            <sz val="8"/>
            <color indexed="81"/>
            <rFont val="Tahoma"/>
            <family val="2"/>
          </rPr>
          <t xml:space="preserve">Total Drive time for day
</t>
        </r>
      </text>
    </comment>
    <comment ref="AE32" authorId="0" shapeId="0" xr:uid="{37D16AE1-55E1-48F3-AF80-E204FF88E6D2}">
      <text>
        <r>
          <rPr>
            <sz val="8"/>
            <color indexed="81"/>
            <rFont val="Tahoma"/>
            <family val="2"/>
          </rPr>
          <t xml:space="preserve">Total Duty time for day
</t>
        </r>
      </text>
    </comment>
    <comment ref="AF32" authorId="0" shapeId="0" xr:uid="{6F3639B9-D1EF-4CFA-9B35-C0C211B8C0B2}">
      <text>
        <r>
          <rPr>
            <sz val="8"/>
            <color indexed="81"/>
            <rFont val="Tahoma"/>
            <family val="2"/>
          </rPr>
          <t xml:space="preserve">Insert Paid Hours from PSP.  Must be inputted as time 00:00
</t>
        </r>
      </text>
    </comment>
    <comment ref="AG32" authorId="1" shapeId="0" xr:uid="{C765F995-B250-478C-9CE8-A717F491FB8B}">
      <text>
        <r>
          <rPr>
            <b/>
            <sz val="9"/>
            <color indexed="81"/>
            <rFont val="Tahoma"/>
            <family val="2"/>
          </rPr>
          <t xml:space="preserve">Insert reason for Variance
</t>
        </r>
      </text>
    </comment>
    <comment ref="D40" authorId="0" shapeId="0" xr:uid="{8AC311A1-7A0D-4D4E-B80F-67FA80CF1735}">
      <text>
        <r>
          <rPr>
            <sz val="8"/>
            <color indexed="81"/>
            <rFont val="Tahoma"/>
            <family val="2"/>
          </rPr>
          <t xml:space="preserve">Total Duty time for day
</t>
        </r>
      </text>
    </comment>
    <comment ref="E40" authorId="0" shapeId="0" xr:uid="{B30282F0-93B1-4CB7-872A-3FCAC0A66B9B}">
      <text>
        <r>
          <rPr>
            <sz val="8"/>
            <color indexed="81"/>
            <rFont val="Tahoma"/>
            <family val="2"/>
          </rPr>
          <t xml:space="preserve">Total Drive time for day
</t>
        </r>
      </text>
    </comment>
    <comment ref="H40" authorId="0" shapeId="0" xr:uid="{14333441-5A28-4805-8CD0-C9EF24BA43D6}">
      <text>
        <r>
          <rPr>
            <sz val="8"/>
            <color indexed="81"/>
            <rFont val="Tahoma"/>
            <family val="2"/>
          </rPr>
          <t xml:space="preserve">Total Duty time for day
</t>
        </r>
      </text>
    </comment>
    <comment ref="I40" authorId="0" shapeId="0" xr:uid="{0558C1D1-0177-461B-8695-6FCCCBFD0C54}">
      <text>
        <r>
          <rPr>
            <sz val="8"/>
            <color indexed="81"/>
            <rFont val="Tahoma"/>
            <family val="2"/>
          </rPr>
          <t xml:space="preserve">Total Drive time for day
</t>
        </r>
      </text>
    </comment>
    <comment ref="L40" authorId="0" shapeId="0" xr:uid="{31298E7B-2708-4F66-B03C-7FF0EABDDD35}">
      <text>
        <r>
          <rPr>
            <sz val="8"/>
            <color indexed="81"/>
            <rFont val="Tahoma"/>
            <family val="2"/>
          </rPr>
          <t xml:space="preserve">Total Duty time for day
</t>
        </r>
      </text>
    </comment>
    <comment ref="M40" authorId="0" shapeId="0" xr:uid="{69EAC6E1-7D31-4DCE-981D-FDE9D6682EA3}">
      <text>
        <r>
          <rPr>
            <sz val="8"/>
            <color indexed="81"/>
            <rFont val="Tahoma"/>
            <family val="2"/>
          </rPr>
          <t xml:space="preserve">Total Drive time for day
</t>
        </r>
      </text>
    </comment>
    <comment ref="P40" authorId="0" shapeId="0" xr:uid="{0990F9CF-7429-4126-81AE-1EE7F08AB381}">
      <text>
        <r>
          <rPr>
            <sz val="8"/>
            <color indexed="81"/>
            <rFont val="Tahoma"/>
            <family val="2"/>
          </rPr>
          <t xml:space="preserve">Total Duty time for day
</t>
        </r>
      </text>
    </comment>
    <comment ref="Q40" authorId="0" shapeId="0" xr:uid="{9C62C183-EC32-45AE-A321-E92D2E6F168D}">
      <text>
        <r>
          <rPr>
            <sz val="8"/>
            <color indexed="81"/>
            <rFont val="Tahoma"/>
            <family val="2"/>
          </rPr>
          <t xml:space="preserve">Total Drive time for day
</t>
        </r>
      </text>
    </comment>
    <comment ref="T40" authorId="0" shapeId="0" xr:uid="{BFDB447C-F36B-4CE4-A631-5710A012ED0B}">
      <text>
        <r>
          <rPr>
            <sz val="8"/>
            <color indexed="81"/>
            <rFont val="Tahoma"/>
            <family val="2"/>
          </rPr>
          <t xml:space="preserve">Total Duty time for day
</t>
        </r>
      </text>
    </comment>
    <comment ref="U40" authorId="0" shapeId="0" xr:uid="{5AA57E7F-C89A-44AF-918A-91CFDD1EFBD2}">
      <text>
        <r>
          <rPr>
            <sz val="8"/>
            <color indexed="81"/>
            <rFont val="Tahoma"/>
            <family val="2"/>
          </rPr>
          <t xml:space="preserve">Total Drive time for day
</t>
        </r>
      </text>
    </comment>
    <comment ref="X40" authorId="0" shapeId="0" xr:uid="{EFA1472C-4DF2-49DE-B9DA-8AD9271F665D}">
      <text>
        <r>
          <rPr>
            <sz val="8"/>
            <color indexed="81"/>
            <rFont val="Tahoma"/>
            <family val="2"/>
          </rPr>
          <t xml:space="preserve">Total Duty time for day
</t>
        </r>
      </text>
    </comment>
    <comment ref="Y40" authorId="0" shapeId="0" xr:uid="{554E68ED-0D57-401C-A1F0-7A44826035E4}">
      <text>
        <r>
          <rPr>
            <sz val="8"/>
            <color indexed="81"/>
            <rFont val="Tahoma"/>
            <family val="2"/>
          </rPr>
          <t xml:space="preserve">Total Drive time for day
</t>
        </r>
      </text>
    </comment>
    <comment ref="AB40" authorId="0" shapeId="0" xr:uid="{4513B038-D78C-4383-9625-82BFD7F33B2E}">
      <text>
        <r>
          <rPr>
            <sz val="8"/>
            <color indexed="81"/>
            <rFont val="Tahoma"/>
            <family val="2"/>
          </rPr>
          <t xml:space="preserve">Total Duty time for day
</t>
        </r>
      </text>
    </comment>
    <comment ref="AC40" authorId="0" shapeId="0" xr:uid="{AE992706-BFEE-4AA4-AD77-D116ED1A1F6D}">
      <text>
        <r>
          <rPr>
            <sz val="8"/>
            <color indexed="81"/>
            <rFont val="Tahoma"/>
            <family val="2"/>
          </rPr>
          <t xml:space="preserve">Total Drive time for day
</t>
        </r>
      </text>
    </comment>
    <comment ref="AE40" authorId="0" shapeId="0" xr:uid="{21CE5F8D-5DA3-4551-8214-1C6455955A13}">
      <text>
        <r>
          <rPr>
            <sz val="8"/>
            <color indexed="81"/>
            <rFont val="Tahoma"/>
            <family val="2"/>
          </rPr>
          <t xml:space="preserve">Total Duty time for day
</t>
        </r>
      </text>
    </comment>
    <comment ref="AF40" authorId="0" shapeId="0" xr:uid="{60036894-C825-49F7-831B-71A0A678D94D}">
      <text>
        <r>
          <rPr>
            <sz val="8"/>
            <color indexed="81"/>
            <rFont val="Tahoma"/>
            <family val="2"/>
          </rPr>
          <t xml:space="preserve">Insert Paid Hours from PSP.  Must be inputted as time 00:00
</t>
        </r>
      </text>
    </comment>
    <comment ref="AG40" authorId="1" shapeId="0" xr:uid="{9C4CA741-A79E-4125-9F91-1B253EDA9613}">
      <text>
        <r>
          <rPr>
            <b/>
            <sz val="9"/>
            <color indexed="81"/>
            <rFont val="Tahoma"/>
            <family val="2"/>
          </rPr>
          <t xml:space="preserve">Insert reason for Variance
</t>
        </r>
      </text>
    </comment>
    <comment ref="D48" authorId="0" shapeId="0" xr:uid="{331B0577-0453-4B39-94D7-DC664A0D42DF}">
      <text>
        <r>
          <rPr>
            <sz val="8"/>
            <color indexed="81"/>
            <rFont val="Tahoma"/>
            <family val="2"/>
          </rPr>
          <t xml:space="preserve">Total Duty time not including meal breaks
</t>
        </r>
      </text>
    </comment>
    <comment ref="E48" authorId="0" shapeId="0" xr:uid="{E1443059-4910-4B79-B9FB-740C49542B90}">
      <text>
        <r>
          <rPr>
            <sz val="8"/>
            <color indexed="81"/>
            <rFont val="Tahoma"/>
            <family val="2"/>
          </rPr>
          <t xml:space="preserve">Total Drive time for day
</t>
        </r>
      </text>
    </comment>
    <comment ref="H48" authorId="0" shapeId="0" xr:uid="{3F80A6F9-A32E-4A00-8BF5-D28AC724D1FD}">
      <text>
        <r>
          <rPr>
            <sz val="8"/>
            <color indexed="81"/>
            <rFont val="Tahoma"/>
            <family val="2"/>
          </rPr>
          <t xml:space="preserve">Total Duty time for day
</t>
        </r>
      </text>
    </comment>
    <comment ref="I48" authorId="0" shapeId="0" xr:uid="{857A30F3-F47B-4175-9EAA-B5A358C24566}">
      <text>
        <r>
          <rPr>
            <sz val="8"/>
            <color indexed="81"/>
            <rFont val="Tahoma"/>
            <family val="2"/>
          </rPr>
          <t xml:space="preserve">Total Drive time for day
</t>
        </r>
      </text>
    </comment>
    <comment ref="L48" authorId="0" shapeId="0" xr:uid="{35B2E579-73A2-4773-8F0D-3BCF613BE633}">
      <text>
        <r>
          <rPr>
            <sz val="8"/>
            <color indexed="81"/>
            <rFont val="Tahoma"/>
            <family val="2"/>
          </rPr>
          <t xml:space="preserve">Total Duty time for day
</t>
        </r>
      </text>
    </comment>
    <comment ref="M48" authorId="0" shapeId="0" xr:uid="{EB0E9337-4A13-4B89-8264-8C0D49EB57CA}">
      <text>
        <r>
          <rPr>
            <sz val="8"/>
            <color indexed="81"/>
            <rFont val="Tahoma"/>
            <family val="2"/>
          </rPr>
          <t xml:space="preserve">Total Drive time for day
</t>
        </r>
      </text>
    </comment>
    <comment ref="P48" authorId="0" shapeId="0" xr:uid="{B4B9B1B7-64D8-4862-A676-268643933A21}">
      <text>
        <r>
          <rPr>
            <sz val="8"/>
            <color indexed="81"/>
            <rFont val="Tahoma"/>
            <family val="2"/>
          </rPr>
          <t xml:space="preserve">Total Duty time for day
</t>
        </r>
      </text>
    </comment>
    <comment ref="Q48" authorId="0" shapeId="0" xr:uid="{5FDBAE38-2310-4519-B2F6-D164702F1820}">
      <text>
        <r>
          <rPr>
            <sz val="8"/>
            <color indexed="81"/>
            <rFont val="Tahoma"/>
            <family val="2"/>
          </rPr>
          <t xml:space="preserve">Total Drive time for day
</t>
        </r>
      </text>
    </comment>
    <comment ref="T48" authorId="0" shapeId="0" xr:uid="{78130C72-3961-4170-9598-E69934D5193F}">
      <text>
        <r>
          <rPr>
            <sz val="8"/>
            <color indexed="81"/>
            <rFont val="Tahoma"/>
            <family val="2"/>
          </rPr>
          <t xml:space="preserve">Total Duty time for day
</t>
        </r>
      </text>
    </comment>
    <comment ref="U48" authorId="0" shapeId="0" xr:uid="{9FFB91D9-AF28-439F-BED5-2965DE19AAAD}">
      <text>
        <r>
          <rPr>
            <sz val="8"/>
            <color indexed="81"/>
            <rFont val="Tahoma"/>
            <family val="2"/>
          </rPr>
          <t xml:space="preserve">Total Drive time for day
</t>
        </r>
      </text>
    </comment>
    <comment ref="X48" authorId="0" shapeId="0" xr:uid="{03472619-BEB7-4B16-84E0-0253BA7DA71E}">
      <text>
        <r>
          <rPr>
            <sz val="8"/>
            <color indexed="81"/>
            <rFont val="Tahoma"/>
            <family val="2"/>
          </rPr>
          <t xml:space="preserve">Total Duty time for day
</t>
        </r>
      </text>
    </comment>
    <comment ref="Y48" authorId="0" shapeId="0" xr:uid="{CE7B10D4-3704-4D68-B90C-A43ED5C5AA2C}">
      <text>
        <r>
          <rPr>
            <sz val="8"/>
            <color indexed="81"/>
            <rFont val="Tahoma"/>
            <family val="2"/>
          </rPr>
          <t xml:space="preserve">Total Drive time for day
</t>
        </r>
      </text>
    </comment>
    <comment ref="AB48" authorId="0" shapeId="0" xr:uid="{C7095AEF-F247-4308-9CDB-D9AB1BEAC4EF}">
      <text>
        <r>
          <rPr>
            <sz val="8"/>
            <color indexed="81"/>
            <rFont val="Tahoma"/>
            <family val="2"/>
          </rPr>
          <t xml:space="preserve">Total Duty time for day
</t>
        </r>
      </text>
    </comment>
    <comment ref="AC48" authorId="0" shapeId="0" xr:uid="{BA15E473-5AE6-4978-A243-725C50757189}">
      <text>
        <r>
          <rPr>
            <sz val="8"/>
            <color indexed="81"/>
            <rFont val="Tahoma"/>
            <family val="2"/>
          </rPr>
          <t xml:space="preserve">Total Drive time for day
</t>
        </r>
      </text>
    </comment>
    <comment ref="AE48" authorId="0" shapeId="0" xr:uid="{1ACE64F8-E49F-4228-BDD5-2933688B0A59}">
      <text>
        <r>
          <rPr>
            <sz val="8"/>
            <color indexed="81"/>
            <rFont val="Tahoma"/>
            <family val="2"/>
          </rPr>
          <t xml:space="preserve">Total Duty time for day
</t>
        </r>
      </text>
    </comment>
    <comment ref="AF48" authorId="0" shapeId="0" xr:uid="{91A2A405-7334-4950-A2DC-6112F7B12CDE}">
      <text>
        <r>
          <rPr>
            <sz val="8"/>
            <color indexed="81"/>
            <rFont val="Tahoma"/>
            <family val="2"/>
          </rPr>
          <t xml:space="preserve">Insert Paid Hours from PSP.  Must be inputted as time 00:00
</t>
        </r>
      </text>
    </comment>
    <comment ref="AG48" authorId="1" shapeId="0" xr:uid="{C3274128-B3E2-49BE-99A4-9F72158CE7D5}">
      <text>
        <r>
          <rPr>
            <b/>
            <sz val="9"/>
            <color indexed="81"/>
            <rFont val="Tahoma"/>
            <family val="2"/>
          </rPr>
          <t xml:space="preserve">Insert reason for Variance
</t>
        </r>
      </text>
    </comment>
    <comment ref="D56" authorId="0" shapeId="0" xr:uid="{138ACA88-1D6A-4DFE-BC5A-5F069E33FDAA}">
      <text>
        <r>
          <rPr>
            <sz val="8"/>
            <color indexed="81"/>
            <rFont val="Tahoma"/>
            <family val="2"/>
          </rPr>
          <t xml:space="preserve">Total Duty time for day
</t>
        </r>
      </text>
    </comment>
    <comment ref="E56" authorId="0" shapeId="0" xr:uid="{AC6A137C-EB6C-498E-A575-BECCB8867B8F}">
      <text>
        <r>
          <rPr>
            <sz val="8"/>
            <color indexed="81"/>
            <rFont val="Tahoma"/>
            <family val="2"/>
          </rPr>
          <t xml:space="preserve">Total Drive time for day
</t>
        </r>
      </text>
    </comment>
    <comment ref="H56" authorId="0" shapeId="0" xr:uid="{E5D4F0FD-59DE-4799-8B5B-9C1A525621F8}">
      <text>
        <r>
          <rPr>
            <sz val="8"/>
            <color indexed="81"/>
            <rFont val="Tahoma"/>
            <family val="2"/>
          </rPr>
          <t xml:space="preserve">Total Duty time for day
</t>
        </r>
      </text>
    </comment>
    <comment ref="I56" authorId="0" shapeId="0" xr:uid="{CF583931-CB22-4C3B-BF75-9ABFB13DF8B5}">
      <text>
        <r>
          <rPr>
            <sz val="8"/>
            <color indexed="81"/>
            <rFont val="Tahoma"/>
            <family val="2"/>
          </rPr>
          <t xml:space="preserve">Total Drive time for day
</t>
        </r>
      </text>
    </comment>
    <comment ref="L56" authorId="0" shapeId="0" xr:uid="{63C5F23A-84C6-4FBE-B727-FC135DF933AF}">
      <text>
        <r>
          <rPr>
            <sz val="8"/>
            <color indexed="81"/>
            <rFont val="Tahoma"/>
            <family val="2"/>
          </rPr>
          <t xml:space="preserve">Total Duty time for day
</t>
        </r>
      </text>
    </comment>
    <comment ref="M56" authorId="0" shapeId="0" xr:uid="{8524E766-152D-466F-B565-8179C3B9100C}">
      <text>
        <r>
          <rPr>
            <sz val="8"/>
            <color indexed="81"/>
            <rFont val="Tahoma"/>
            <family val="2"/>
          </rPr>
          <t xml:space="preserve">Total Drive time for day
</t>
        </r>
      </text>
    </comment>
    <comment ref="P56" authorId="0" shapeId="0" xr:uid="{667DADAF-99AF-4231-89E1-D88F48F3DE4B}">
      <text>
        <r>
          <rPr>
            <sz val="8"/>
            <color indexed="81"/>
            <rFont val="Tahoma"/>
            <family val="2"/>
          </rPr>
          <t xml:space="preserve">Total Duty time for day
</t>
        </r>
      </text>
    </comment>
    <comment ref="Q56" authorId="0" shapeId="0" xr:uid="{1769E7B4-8719-4D31-B883-95EA85A51F39}">
      <text>
        <r>
          <rPr>
            <sz val="8"/>
            <color indexed="81"/>
            <rFont val="Tahoma"/>
            <family val="2"/>
          </rPr>
          <t xml:space="preserve">Total Drive time for day
</t>
        </r>
      </text>
    </comment>
    <comment ref="T56" authorId="0" shapeId="0" xr:uid="{293496EB-356E-4C4C-9CC4-B162399C9D88}">
      <text>
        <r>
          <rPr>
            <sz val="8"/>
            <color indexed="81"/>
            <rFont val="Tahoma"/>
            <family val="2"/>
          </rPr>
          <t xml:space="preserve">Total Duty time for day
</t>
        </r>
      </text>
    </comment>
    <comment ref="U56" authorId="0" shapeId="0" xr:uid="{C4156B85-1541-4A87-849D-9E8A050F6E06}">
      <text>
        <r>
          <rPr>
            <sz val="8"/>
            <color indexed="81"/>
            <rFont val="Tahoma"/>
            <family val="2"/>
          </rPr>
          <t xml:space="preserve">Total Drive time for day
</t>
        </r>
      </text>
    </comment>
    <comment ref="X56" authorId="0" shapeId="0" xr:uid="{11378D81-3BEE-4C0B-B785-A0B0C72A69E1}">
      <text>
        <r>
          <rPr>
            <sz val="8"/>
            <color indexed="81"/>
            <rFont val="Tahoma"/>
            <family val="2"/>
          </rPr>
          <t xml:space="preserve">Total Duty time for day
</t>
        </r>
      </text>
    </comment>
    <comment ref="Y56" authorId="0" shapeId="0" xr:uid="{5D6C25A7-F4AE-46F0-9FFB-618531E38309}">
      <text>
        <r>
          <rPr>
            <sz val="8"/>
            <color indexed="81"/>
            <rFont val="Tahoma"/>
            <family val="2"/>
          </rPr>
          <t xml:space="preserve">Total Drive time for day
</t>
        </r>
      </text>
    </comment>
    <comment ref="AB56" authorId="0" shapeId="0" xr:uid="{1D3DAC8F-9778-46CB-8494-CE23AC5CB934}">
      <text>
        <r>
          <rPr>
            <sz val="8"/>
            <color indexed="81"/>
            <rFont val="Tahoma"/>
            <family val="2"/>
          </rPr>
          <t xml:space="preserve">Total Duty time for day
</t>
        </r>
      </text>
    </comment>
    <comment ref="AC56" authorId="0" shapeId="0" xr:uid="{5E3A2FB7-F20F-411D-9896-24A934EEA010}">
      <text>
        <r>
          <rPr>
            <sz val="8"/>
            <color indexed="81"/>
            <rFont val="Tahoma"/>
            <family val="2"/>
          </rPr>
          <t xml:space="preserve">Total Drive time for day
</t>
        </r>
      </text>
    </comment>
    <comment ref="AE56" authorId="0" shapeId="0" xr:uid="{F83AE35A-749A-4BF6-B273-4F5B0F18A201}">
      <text>
        <r>
          <rPr>
            <sz val="8"/>
            <color indexed="81"/>
            <rFont val="Tahoma"/>
            <family val="2"/>
          </rPr>
          <t xml:space="preserve">Total Duty time for day
</t>
        </r>
      </text>
    </comment>
    <comment ref="AF56" authorId="0" shapeId="0" xr:uid="{097C0E48-025F-4EF6-99E1-C988E9740C1B}">
      <text>
        <r>
          <rPr>
            <sz val="8"/>
            <color indexed="81"/>
            <rFont val="Tahoma"/>
            <family val="2"/>
          </rPr>
          <t xml:space="preserve">Insert Paid Hours from PSP.  Must be inputted as time 00:00
</t>
        </r>
      </text>
    </comment>
    <comment ref="AG56" authorId="1" shapeId="0" xr:uid="{82826ACE-E94C-48E7-94C6-05DBC98CC93D}">
      <text>
        <r>
          <rPr>
            <b/>
            <sz val="9"/>
            <color indexed="81"/>
            <rFont val="Tahoma"/>
            <family val="2"/>
          </rPr>
          <t xml:space="preserve">Insert reason for Variance
</t>
        </r>
      </text>
    </comment>
    <comment ref="D64" authorId="0" shapeId="0" xr:uid="{C73CF7D0-1D3D-4428-96D5-0DC2CC494026}">
      <text>
        <r>
          <rPr>
            <sz val="8"/>
            <color indexed="81"/>
            <rFont val="Tahoma"/>
            <family val="2"/>
          </rPr>
          <t xml:space="preserve">Total Duty time for day
</t>
        </r>
      </text>
    </comment>
    <comment ref="E64" authorId="0" shapeId="0" xr:uid="{3060D925-DE74-4D1B-86F9-63CC6018629A}">
      <text>
        <r>
          <rPr>
            <sz val="8"/>
            <color indexed="81"/>
            <rFont val="Tahoma"/>
            <family val="2"/>
          </rPr>
          <t xml:space="preserve">Total Drive time for day
</t>
        </r>
      </text>
    </comment>
    <comment ref="H64" authorId="0" shapeId="0" xr:uid="{05953B73-00B5-4D7B-A88C-FB3728635D73}">
      <text>
        <r>
          <rPr>
            <sz val="8"/>
            <color indexed="81"/>
            <rFont val="Tahoma"/>
            <family val="2"/>
          </rPr>
          <t xml:space="preserve">Total Duty time for day
</t>
        </r>
      </text>
    </comment>
    <comment ref="I64" authorId="0" shapeId="0" xr:uid="{1B29D1A4-D952-4F68-BE61-948906D4D189}">
      <text>
        <r>
          <rPr>
            <sz val="8"/>
            <color indexed="81"/>
            <rFont val="Tahoma"/>
            <family val="2"/>
          </rPr>
          <t xml:space="preserve">Total Drive time for day
</t>
        </r>
      </text>
    </comment>
    <comment ref="L64" authorId="0" shapeId="0" xr:uid="{BAA4BFDD-DFD2-447A-BB2D-2A98CEE43B3A}">
      <text>
        <r>
          <rPr>
            <sz val="8"/>
            <color indexed="81"/>
            <rFont val="Tahoma"/>
            <family val="2"/>
          </rPr>
          <t xml:space="preserve">Total Duty time for day
</t>
        </r>
      </text>
    </comment>
    <comment ref="M64" authorId="0" shapeId="0" xr:uid="{7A157DA5-F4C8-4998-9AEE-4B415AB2AA29}">
      <text>
        <r>
          <rPr>
            <sz val="8"/>
            <color indexed="81"/>
            <rFont val="Tahoma"/>
            <family val="2"/>
          </rPr>
          <t xml:space="preserve">Total Drive time for day
</t>
        </r>
      </text>
    </comment>
    <comment ref="P64" authorId="0" shapeId="0" xr:uid="{F1E78BC7-BFB0-46E4-97B8-7CC6FF56588C}">
      <text>
        <r>
          <rPr>
            <sz val="8"/>
            <color indexed="81"/>
            <rFont val="Tahoma"/>
            <family val="2"/>
          </rPr>
          <t xml:space="preserve">Total Duty time for day
</t>
        </r>
      </text>
    </comment>
    <comment ref="Q64" authorId="0" shapeId="0" xr:uid="{6DB33022-BB2F-4F2F-92C9-06F04C4ECA3B}">
      <text>
        <r>
          <rPr>
            <sz val="8"/>
            <color indexed="81"/>
            <rFont val="Tahoma"/>
            <family val="2"/>
          </rPr>
          <t xml:space="preserve">Total Drive time for day
</t>
        </r>
      </text>
    </comment>
    <comment ref="T64" authorId="0" shapeId="0" xr:uid="{D43A3CEB-0B97-4855-A2EA-6E5B724A469D}">
      <text>
        <r>
          <rPr>
            <sz val="8"/>
            <color indexed="81"/>
            <rFont val="Tahoma"/>
            <family val="2"/>
          </rPr>
          <t xml:space="preserve">Total Duty time for day
</t>
        </r>
      </text>
    </comment>
    <comment ref="U64" authorId="0" shapeId="0" xr:uid="{425B7EFC-100A-4830-86F0-244312AAF5F6}">
      <text>
        <r>
          <rPr>
            <sz val="8"/>
            <color indexed="81"/>
            <rFont val="Tahoma"/>
            <family val="2"/>
          </rPr>
          <t xml:space="preserve">Total Drive time for day
</t>
        </r>
      </text>
    </comment>
    <comment ref="X64" authorId="0" shapeId="0" xr:uid="{20DF2A19-3D3C-485A-AE5D-717A97E2CCFB}">
      <text>
        <r>
          <rPr>
            <sz val="8"/>
            <color indexed="81"/>
            <rFont val="Tahoma"/>
            <family val="2"/>
          </rPr>
          <t xml:space="preserve">Total Duty time for day
</t>
        </r>
      </text>
    </comment>
    <comment ref="Y64" authorId="0" shapeId="0" xr:uid="{D189500B-F28F-4EF0-ADD9-BD681F96282D}">
      <text>
        <r>
          <rPr>
            <sz val="8"/>
            <color indexed="81"/>
            <rFont val="Tahoma"/>
            <family val="2"/>
          </rPr>
          <t xml:space="preserve">Total Drive time for day
</t>
        </r>
      </text>
    </comment>
    <comment ref="AB64" authorId="0" shapeId="0" xr:uid="{8DB46FC8-7F16-426B-9EA8-0C0BF070235B}">
      <text>
        <r>
          <rPr>
            <sz val="8"/>
            <color indexed="81"/>
            <rFont val="Tahoma"/>
            <family val="2"/>
          </rPr>
          <t xml:space="preserve">Total Duty time for day
</t>
        </r>
      </text>
    </comment>
    <comment ref="AC64" authorId="0" shapeId="0" xr:uid="{6A7027B1-3EA0-43B0-92DA-B954A1861435}">
      <text>
        <r>
          <rPr>
            <sz val="8"/>
            <color indexed="81"/>
            <rFont val="Tahoma"/>
            <family val="2"/>
          </rPr>
          <t xml:space="preserve">Total Drive time for day
</t>
        </r>
      </text>
    </comment>
    <comment ref="AE64" authorId="0" shapeId="0" xr:uid="{B8965AB4-EFB0-4BA0-B38E-C089076DFEE9}">
      <text>
        <r>
          <rPr>
            <sz val="8"/>
            <color indexed="81"/>
            <rFont val="Tahoma"/>
            <family val="2"/>
          </rPr>
          <t xml:space="preserve">Total Duty time for day
</t>
        </r>
      </text>
    </comment>
    <comment ref="AF64" authorId="0" shapeId="0" xr:uid="{9E94BF1A-BCF4-4EC4-A731-230F42153715}">
      <text>
        <r>
          <rPr>
            <sz val="8"/>
            <color indexed="81"/>
            <rFont val="Tahoma"/>
            <family val="2"/>
          </rPr>
          <t xml:space="preserve">Insert Paid Hours from PSP.  Must be inputted as time 00:00
</t>
        </r>
      </text>
    </comment>
    <comment ref="AG64" authorId="1" shapeId="0" xr:uid="{DFA8E5A9-1705-4C38-9B0D-350A5262002F}">
      <text>
        <r>
          <rPr>
            <b/>
            <sz val="9"/>
            <color indexed="81"/>
            <rFont val="Tahoma"/>
            <family val="2"/>
          </rPr>
          <t xml:space="preserve">Insert reason for Variance
</t>
        </r>
      </text>
    </comment>
    <comment ref="D72" authorId="0" shapeId="0" xr:uid="{3E8F28DC-41FC-486A-988A-737553D79B5C}">
      <text>
        <r>
          <rPr>
            <sz val="8"/>
            <color indexed="81"/>
            <rFont val="Tahoma"/>
            <family val="2"/>
          </rPr>
          <t xml:space="preserve">Total Duty time not including meal breaks
</t>
        </r>
      </text>
    </comment>
    <comment ref="E72" authorId="0" shapeId="0" xr:uid="{0E59FCDA-0EFC-469D-8AFC-B594D62F499E}">
      <text>
        <r>
          <rPr>
            <sz val="8"/>
            <color indexed="81"/>
            <rFont val="Tahoma"/>
            <family val="2"/>
          </rPr>
          <t xml:space="preserve">Total Drive time for day
</t>
        </r>
      </text>
    </comment>
    <comment ref="H72" authorId="0" shapeId="0" xr:uid="{15EEEE6A-C60B-4AB5-933F-744BC462A1AE}">
      <text>
        <r>
          <rPr>
            <sz val="8"/>
            <color indexed="81"/>
            <rFont val="Tahoma"/>
            <family val="2"/>
          </rPr>
          <t xml:space="preserve">Total Duty time for day
</t>
        </r>
      </text>
    </comment>
    <comment ref="I72" authorId="0" shapeId="0" xr:uid="{F5857C39-288E-4332-BCCA-2202131E5B73}">
      <text>
        <r>
          <rPr>
            <sz val="8"/>
            <color indexed="81"/>
            <rFont val="Tahoma"/>
            <family val="2"/>
          </rPr>
          <t xml:space="preserve">Total Drive time for day
</t>
        </r>
      </text>
    </comment>
    <comment ref="L72" authorId="0" shapeId="0" xr:uid="{CB56FF45-7265-4F75-A007-C955CA09D7CB}">
      <text>
        <r>
          <rPr>
            <sz val="8"/>
            <color indexed="81"/>
            <rFont val="Tahoma"/>
            <family val="2"/>
          </rPr>
          <t xml:space="preserve">Total Duty time for day
</t>
        </r>
      </text>
    </comment>
    <comment ref="M72" authorId="0" shapeId="0" xr:uid="{43A12AF0-2220-4AF5-97A4-30F94A6EAED0}">
      <text>
        <r>
          <rPr>
            <sz val="8"/>
            <color indexed="81"/>
            <rFont val="Tahoma"/>
            <family val="2"/>
          </rPr>
          <t xml:space="preserve">Total Drive time for day
</t>
        </r>
      </text>
    </comment>
    <comment ref="P72" authorId="0" shapeId="0" xr:uid="{ED483237-3611-4280-95F2-F078144C7AB5}">
      <text>
        <r>
          <rPr>
            <sz val="8"/>
            <color indexed="81"/>
            <rFont val="Tahoma"/>
            <family val="2"/>
          </rPr>
          <t xml:space="preserve">Total Duty time for day
</t>
        </r>
      </text>
    </comment>
    <comment ref="Q72" authorId="0" shapeId="0" xr:uid="{F44E58C9-5042-4CF1-B1EB-FB713B1CBC14}">
      <text>
        <r>
          <rPr>
            <sz val="8"/>
            <color indexed="81"/>
            <rFont val="Tahoma"/>
            <family val="2"/>
          </rPr>
          <t xml:space="preserve">Total Drive time for day
</t>
        </r>
      </text>
    </comment>
    <comment ref="T72" authorId="0" shapeId="0" xr:uid="{C05C14F3-FD8D-4B2A-99CA-1E8963C6E24F}">
      <text>
        <r>
          <rPr>
            <sz val="8"/>
            <color indexed="81"/>
            <rFont val="Tahoma"/>
            <family val="2"/>
          </rPr>
          <t xml:space="preserve">Total Duty time for day
</t>
        </r>
      </text>
    </comment>
    <comment ref="U72" authorId="0" shapeId="0" xr:uid="{36148C8B-B747-477A-8D66-9865CC3558C3}">
      <text>
        <r>
          <rPr>
            <sz val="8"/>
            <color indexed="81"/>
            <rFont val="Tahoma"/>
            <family val="2"/>
          </rPr>
          <t xml:space="preserve">Total Drive time for day
</t>
        </r>
      </text>
    </comment>
    <comment ref="X72" authorId="0" shapeId="0" xr:uid="{D1403471-F56D-4B2D-A6B0-05984A6AE563}">
      <text>
        <r>
          <rPr>
            <sz val="8"/>
            <color indexed="81"/>
            <rFont val="Tahoma"/>
            <family val="2"/>
          </rPr>
          <t xml:space="preserve">Total Duty time for day
</t>
        </r>
      </text>
    </comment>
    <comment ref="Y72" authorId="0" shapeId="0" xr:uid="{61BCBB6B-B1F7-4832-AA52-4A15AD3BE557}">
      <text>
        <r>
          <rPr>
            <sz val="8"/>
            <color indexed="81"/>
            <rFont val="Tahoma"/>
            <family val="2"/>
          </rPr>
          <t xml:space="preserve">Total Drive time for day
</t>
        </r>
      </text>
    </comment>
    <comment ref="AB72" authorId="0" shapeId="0" xr:uid="{1728EAC9-6396-436F-BE3E-48F1557D7597}">
      <text>
        <r>
          <rPr>
            <sz val="8"/>
            <color indexed="81"/>
            <rFont val="Tahoma"/>
            <family val="2"/>
          </rPr>
          <t xml:space="preserve">Total Duty time for day
</t>
        </r>
      </text>
    </comment>
    <comment ref="AC72" authorId="0" shapeId="0" xr:uid="{2CE76AB5-A2FD-44C0-943B-FFB76FED1D7C}">
      <text>
        <r>
          <rPr>
            <sz val="8"/>
            <color indexed="81"/>
            <rFont val="Tahoma"/>
            <family val="2"/>
          </rPr>
          <t xml:space="preserve">Total Drive time for day
</t>
        </r>
      </text>
    </comment>
    <comment ref="AE72" authorId="0" shapeId="0" xr:uid="{8A7B1382-B027-4CA4-945A-F483E7254834}">
      <text>
        <r>
          <rPr>
            <sz val="8"/>
            <color indexed="81"/>
            <rFont val="Tahoma"/>
            <family val="2"/>
          </rPr>
          <t xml:space="preserve">Total Duty time for day
</t>
        </r>
      </text>
    </comment>
    <comment ref="AF72" authorId="0" shapeId="0" xr:uid="{F2CBB6C0-19B1-4033-A6FB-3456A9E3B38D}">
      <text>
        <r>
          <rPr>
            <sz val="8"/>
            <color indexed="81"/>
            <rFont val="Tahoma"/>
            <family val="2"/>
          </rPr>
          <t xml:space="preserve">Insert Paid Hours from PSP.  Must be inputted as time 00:00
</t>
        </r>
      </text>
    </comment>
    <comment ref="AG72" authorId="1" shapeId="0" xr:uid="{7C8D316D-2EA8-4A69-8366-0450AF4E4108}">
      <text>
        <r>
          <rPr>
            <b/>
            <sz val="9"/>
            <color indexed="81"/>
            <rFont val="Tahoma"/>
            <family val="2"/>
          </rPr>
          <t xml:space="preserve">Insert reason for Variance
</t>
        </r>
      </text>
    </comment>
    <comment ref="D80" authorId="0" shapeId="0" xr:uid="{8CA77634-E7EE-4761-82E3-A5999D961161}">
      <text>
        <r>
          <rPr>
            <sz val="8"/>
            <color indexed="81"/>
            <rFont val="Tahoma"/>
            <family val="2"/>
          </rPr>
          <t xml:space="preserve">Total Duty time for day
</t>
        </r>
      </text>
    </comment>
    <comment ref="E80" authorId="0" shapeId="0" xr:uid="{452CDB53-9F0E-4831-B9DC-F2B67BC542F6}">
      <text>
        <r>
          <rPr>
            <sz val="8"/>
            <color indexed="81"/>
            <rFont val="Tahoma"/>
            <family val="2"/>
          </rPr>
          <t xml:space="preserve">Total Drive time for day
</t>
        </r>
      </text>
    </comment>
    <comment ref="H80" authorId="0" shapeId="0" xr:uid="{00901BBA-AADA-4441-9ED8-98A2FB97F91C}">
      <text>
        <r>
          <rPr>
            <sz val="8"/>
            <color indexed="81"/>
            <rFont val="Tahoma"/>
            <family val="2"/>
          </rPr>
          <t xml:space="preserve">Total Duty time for day
</t>
        </r>
      </text>
    </comment>
    <comment ref="I80" authorId="0" shapeId="0" xr:uid="{8AEC9314-7C8E-4DC2-BD3E-8080B0012A13}">
      <text>
        <r>
          <rPr>
            <sz val="8"/>
            <color indexed="81"/>
            <rFont val="Tahoma"/>
            <family val="2"/>
          </rPr>
          <t xml:space="preserve">Total Drive time for day
</t>
        </r>
      </text>
    </comment>
    <comment ref="L80" authorId="0" shapeId="0" xr:uid="{AEA05162-3CEC-4D1E-8DBC-8508B6335787}">
      <text>
        <r>
          <rPr>
            <sz val="8"/>
            <color indexed="81"/>
            <rFont val="Tahoma"/>
            <family val="2"/>
          </rPr>
          <t xml:space="preserve">Total Duty time for day
</t>
        </r>
      </text>
    </comment>
    <comment ref="M80" authorId="0" shapeId="0" xr:uid="{64DAD06B-10C6-4A15-8BC3-05F9CC0C3D64}">
      <text>
        <r>
          <rPr>
            <sz val="8"/>
            <color indexed="81"/>
            <rFont val="Tahoma"/>
            <family val="2"/>
          </rPr>
          <t xml:space="preserve">Total Drive time for day
</t>
        </r>
      </text>
    </comment>
    <comment ref="P80" authorId="0" shapeId="0" xr:uid="{4EAA0DE3-0694-4AB6-8718-149DDA78B893}">
      <text>
        <r>
          <rPr>
            <sz val="8"/>
            <color indexed="81"/>
            <rFont val="Tahoma"/>
            <family val="2"/>
          </rPr>
          <t xml:space="preserve">Total Duty time for day
</t>
        </r>
      </text>
    </comment>
    <comment ref="Q80" authorId="0" shapeId="0" xr:uid="{A6B9CFC2-1105-4166-84FF-DE74AC6608D0}">
      <text>
        <r>
          <rPr>
            <sz val="8"/>
            <color indexed="81"/>
            <rFont val="Tahoma"/>
            <family val="2"/>
          </rPr>
          <t xml:space="preserve">Total Drive time for day
</t>
        </r>
      </text>
    </comment>
    <comment ref="T80" authorId="0" shapeId="0" xr:uid="{F264DCE6-6A8E-489A-BF01-673B9298BD17}">
      <text>
        <r>
          <rPr>
            <sz val="8"/>
            <color indexed="81"/>
            <rFont val="Tahoma"/>
            <family val="2"/>
          </rPr>
          <t xml:space="preserve">Total Duty time for day
</t>
        </r>
      </text>
    </comment>
    <comment ref="U80" authorId="0" shapeId="0" xr:uid="{AF5392E4-63C5-4BFC-B719-28E217810914}">
      <text>
        <r>
          <rPr>
            <sz val="8"/>
            <color indexed="81"/>
            <rFont val="Tahoma"/>
            <family val="2"/>
          </rPr>
          <t xml:space="preserve">Total Drive time for day
</t>
        </r>
      </text>
    </comment>
    <comment ref="X80" authorId="0" shapeId="0" xr:uid="{F0335979-8892-472C-9A54-80F790094BA2}">
      <text>
        <r>
          <rPr>
            <sz val="8"/>
            <color indexed="81"/>
            <rFont val="Tahoma"/>
            <family val="2"/>
          </rPr>
          <t xml:space="preserve">Total Duty time for day
</t>
        </r>
      </text>
    </comment>
    <comment ref="Y80" authorId="0" shapeId="0" xr:uid="{7370DEAE-7F26-4115-BDEC-8C1AA6798859}">
      <text>
        <r>
          <rPr>
            <sz val="8"/>
            <color indexed="81"/>
            <rFont val="Tahoma"/>
            <family val="2"/>
          </rPr>
          <t xml:space="preserve">Total Drive time for day
</t>
        </r>
      </text>
    </comment>
    <comment ref="AB80" authorId="0" shapeId="0" xr:uid="{F99AD9C2-90FE-4372-B4EB-6E43A56935DD}">
      <text>
        <r>
          <rPr>
            <sz val="8"/>
            <color indexed="81"/>
            <rFont val="Tahoma"/>
            <family val="2"/>
          </rPr>
          <t xml:space="preserve">Total Duty time for day
</t>
        </r>
      </text>
    </comment>
    <comment ref="AC80" authorId="0" shapeId="0" xr:uid="{5E08313F-56AD-45B4-878E-9685307CCAE2}">
      <text>
        <r>
          <rPr>
            <sz val="8"/>
            <color indexed="81"/>
            <rFont val="Tahoma"/>
            <family val="2"/>
          </rPr>
          <t xml:space="preserve">Total Drive time for day
</t>
        </r>
      </text>
    </comment>
    <comment ref="AE80" authorId="0" shapeId="0" xr:uid="{6B81C572-837C-4F8F-8205-9BD13EE5B060}">
      <text>
        <r>
          <rPr>
            <sz val="8"/>
            <color indexed="81"/>
            <rFont val="Tahoma"/>
            <family val="2"/>
          </rPr>
          <t xml:space="preserve">Total Duty time for day
</t>
        </r>
      </text>
    </comment>
    <comment ref="AF80" authorId="0" shapeId="0" xr:uid="{49612560-C875-46FB-8AAB-8FFB64706DCF}">
      <text>
        <r>
          <rPr>
            <sz val="8"/>
            <color indexed="81"/>
            <rFont val="Tahoma"/>
            <family val="2"/>
          </rPr>
          <t xml:space="preserve">Insert Paid Hours from PSP.  Must be inputted as time 00:00
</t>
        </r>
      </text>
    </comment>
    <comment ref="AG80" authorId="1" shapeId="0" xr:uid="{AFB1D0A7-C12C-4FD9-9CC1-BC5A89257B83}">
      <text>
        <r>
          <rPr>
            <b/>
            <sz val="9"/>
            <color indexed="81"/>
            <rFont val="Tahoma"/>
            <family val="2"/>
          </rPr>
          <t xml:space="preserve">Insert reason for Variance
</t>
        </r>
      </text>
    </comment>
    <comment ref="D88" authorId="0" shapeId="0" xr:uid="{49701CB0-E236-4BA0-9514-6CDE69287036}">
      <text>
        <r>
          <rPr>
            <sz val="8"/>
            <color indexed="81"/>
            <rFont val="Tahoma"/>
            <family val="2"/>
          </rPr>
          <t xml:space="preserve">Total Duty time for day
</t>
        </r>
      </text>
    </comment>
    <comment ref="E88" authorId="0" shapeId="0" xr:uid="{A007D95C-CE95-45F2-99F1-702C0DFECC77}">
      <text>
        <r>
          <rPr>
            <sz val="8"/>
            <color indexed="81"/>
            <rFont val="Tahoma"/>
            <family val="2"/>
          </rPr>
          <t xml:space="preserve">Total Drive time for day
</t>
        </r>
      </text>
    </comment>
    <comment ref="H88" authorId="0" shapeId="0" xr:uid="{CA6C446D-F119-4221-8946-D256EDD81788}">
      <text>
        <r>
          <rPr>
            <sz val="8"/>
            <color indexed="81"/>
            <rFont val="Tahoma"/>
            <family val="2"/>
          </rPr>
          <t xml:space="preserve">Total Duty time for day
</t>
        </r>
      </text>
    </comment>
    <comment ref="I88" authorId="0" shapeId="0" xr:uid="{01D02C72-A0FF-4E1B-97C7-3BFF8A41BE7D}">
      <text>
        <r>
          <rPr>
            <sz val="8"/>
            <color indexed="81"/>
            <rFont val="Tahoma"/>
            <family val="2"/>
          </rPr>
          <t xml:space="preserve">Total Drive time for day
</t>
        </r>
      </text>
    </comment>
    <comment ref="L88" authorId="0" shapeId="0" xr:uid="{900DAE4F-F15B-4FDF-9E8E-05326D3B225C}">
      <text>
        <r>
          <rPr>
            <sz val="8"/>
            <color indexed="81"/>
            <rFont val="Tahoma"/>
            <family val="2"/>
          </rPr>
          <t xml:space="preserve">Total Duty time for day
</t>
        </r>
      </text>
    </comment>
    <comment ref="M88" authorId="0" shapeId="0" xr:uid="{CCF61338-9F91-42CF-B51D-DD3E97D53920}">
      <text>
        <r>
          <rPr>
            <sz val="8"/>
            <color indexed="81"/>
            <rFont val="Tahoma"/>
            <family val="2"/>
          </rPr>
          <t xml:space="preserve">Total Drive time for day
</t>
        </r>
      </text>
    </comment>
    <comment ref="P88" authorId="0" shapeId="0" xr:uid="{CB8E3321-0106-4CD7-AF86-67158B46C25E}">
      <text>
        <r>
          <rPr>
            <sz val="8"/>
            <color indexed="81"/>
            <rFont val="Tahoma"/>
            <family val="2"/>
          </rPr>
          <t xml:space="preserve">Total Duty time for day
</t>
        </r>
      </text>
    </comment>
    <comment ref="Q88" authorId="0" shapeId="0" xr:uid="{1E46166B-EF64-444A-86F9-570F940C9990}">
      <text>
        <r>
          <rPr>
            <sz val="8"/>
            <color indexed="81"/>
            <rFont val="Tahoma"/>
            <family val="2"/>
          </rPr>
          <t xml:space="preserve">Total Drive time for day
</t>
        </r>
      </text>
    </comment>
    <comment ref="T88" authorId="0" shapeId="0" xr:uid="{40916488-BFE2-48DE-96B6-F9C7757A382F}">
      <text>
        <r>
          <rPr>
            <sz val="8"/>
            <color indexed="81"/>
            <rFont val="Tahoma"/>
            <family val="2"/>
          </rPr>
          <t xml:space="preserve">Total Duty time for day
</t>
        </r>
      </text>
    </comment>
    <comment ref="U88" authorId="0" shapeId="0" xr:uid="{67CB7864-2363-4BA2-B9E7-215CF41AEE9B}">
      <text>
        <r>
          <rPr>
            <sz val="8"/>
            <color indexed="81"/>
            <rFont val="Tahoma"/>
            <family val="2"/>
          </rPr>
          <t xml:space="preserve">Total Drive time for day
</t>
        </r>
      </text>
    </comment>
    <comment ref="X88" authorId="0" shapeId="0" xr:uid="{386D9FAB-8CA9-4A29-B02E-3B236F348F56}">
      <text>
        <r>
          <rPr>
            <sz val="8"/>
            <color indexed="81"/>
            <rFont val="Tahoma"/>
            <family val="2"/>
          </rPr>
          <t xml:space="preserve">Total Duty time for day
</t>
        </r>
      </text>
    </comment>
    <comment ref="Y88" authorId="0" shapeId="0" xr:uid="{52ED29D3-85FA-4255-8328-D936F6CCF7FC}">
      <text>
        <r>
          <rPr>
            <sz val="8"/>
            <color indexed="81"/>
            <rFont val="Tahoma"/>
            <family val="2"/>
          </rPr>
          <t xml:space="preserve">Total Drive time for day
</t>
        </r>
      </text>
    </comment>
    <comment ref="AB88" authorId="0" shapeId="0" xr:uid="{1EA1219D-7E87-4BA8-9010-9487CCA570E7}">
      <text>
        <r>
          <rPr>
            <sz val="8"/>
            <color indexed="81"/>
            <rFont val="Tahoma"/>
            <family val="2"/>
          </rPr>
          <t xml:space="preserve">Total Duty time for day
</t>
        </r>
      </text>
    </comment>
    <comment ref="AC88" authorId="0" shapeId="0" xr:uid="{14E5DC10-7087-4DC5-9355-03B12EA45C2F}">
      <text>
        <r>
          <rPr>
            <sz val="8"/>
            <color indexed="81"/>
            <rFont val="Tahoma"/>
            <family val="2"/>
          </rPr>
          <t xml:space="preserve">Total Drive time for day
</t>
        </r>
      </text>
    </comment>
    <comment ref="AE88" authorId="0" shapeId="0" xr:uid="{3B10205C-FF52-4620-9546-22E813EBCFF4}">
      <text>
        <r>
          <rPr>
            <sz val="8"/>
            <color indexed="81"/>
            <rFont val="Tahoma"/>
            <family val="2"/>
          </rPr>
          <t xml:space="preserve">Total Duty time for day
</t>
        </r>
      </text>
    </comment>
    <comment ref="AF88" authorId="0" shapeId="0" xr:uid="{F7BBF2DB-345B-4DBD-8345-F42FA6A77E0E}">
      <text>
        <r>
          <rPr>
            <sz val="8"/>
            <color indexed="81"/>
            <rFont val="Tahoma"/>
            <family val="2"/>
          </rPr>
          <t xml:space="preserve">Insert Paid Hours from PSP.  Must be inputted as time 00:00
</t>
        </r>
      </text>
    </comment>
    <comment ref="AG88" authorId="1" shapeId="0" xr:uid="{089FCFCB-53BD-42FD-B40D-C040F53BFDF9}">
      <text>
        <r>
          <rPr>
            <b/>
            <sz val="9"/>
            <color indexed="81"/>
            <rFont val="Tahoma"/>
            <family val="2"/>
          </rPr>
          <t xml:space="preserve">Insert reason for Variance
</t>
        </r>
      </text>
    </comment>
    <comment ref="D96" authorId="0" shapeId="0" xr:uid="{6C4A3B69-0FFA-4039-BE20-C6776428DC12}">
      <text>
        <r>
          <rPr>
            <sz val="8"/>
            <color indexed="81"/>
            <rFont val="Tahoma"/>
            <family val="2"/>
          </rPr>
          <t xml:space="preserve">Total Duty time not including meal breaks
</t>
        </r>
      </text>
    </comment>
    <comment ref="E96" authorId="0" shapeId="0" xr:uid="{0ACA2B76-CBCD-4C55-A5DF-784C03FF892C}">
      <text>
        <r>
          <rPr>
            <sz val="8"/>
            <color indexed="81"/>
            <rFont val="Tahoma"/>
            <family val="2"/>
          </rPr>
          <t xml:space="preserve">Total Drive time for day
</t>
        </r>
      </text>
    </comment>
    <comment ref="H96" authorId="0" shapeId="0" xr:uid="{A6BCF538-E296-4905-93C3-339BB45D2817}">
      <text>
        <r>
          <rPr>
            <sz val="8"/>
            <color indexed="81"/>
            <rFont val="Tahoma"/>
            <family val="2"/>
          </rPr>
          <t xml:space="preserve">Total Duty time for day
</t>
        </r>
      </text>
    </comment>
    <comment ref="I96" authorId="0" shapeId="0" xr:uid="{3B9EE72D-76CF-4E7D-85CF-6D545BBF44D9}">
      <text>
        <r>
          <rPr>
            <sz val="8"/>
            <color indexed="81"/>
            <rFont val="Tahoma"/>
            <family val="2"/>
          </rPr>
          <t xml:space="preserve">Total Drive time for day
</t>
        </r>
      </text>
    </comment>
    <comment ref="L96" authorId="0" shapeId="0" xr:uid="{E01A4D05-A1F9-4999-9620-C3B16C8D8355}">
      <text>
        <r>
          <rPr>
            <sz val="8"/>
            <color indexed="81"/>
            <rFont val="Tahoma"/>
            <family val="2"/>
          </rPr>
          <t xml:space="preserve">Total Duty time for day
</t>
        </r>
      </text>
    </comment>
    <comment ref="M96" authorId="0" shapeId="0" xr:uid="{445E5297-9AEB-415B-8B0C-0827504253B8}">
      <text>
        <r>
          <rPr>
            <sz val="8"/>
            <color indexed="81"/>
            <rFont val="Tahoma"/>
            <family val="2"/>
          </rPr>
          <t xml:space="preserve">Total Drive time for day
</t>
        </r>
      </text>
    </comment>
    <comment ref="P96" authorId="0" shapeId="0" xr:uid="{83C4A9C4-A00F-4FBF-87B4-73F9E779F9F5}">
      <text>
        <r>
          <rPr>
            <sz val="8"/>
            <color indexed="81"/>
            <rFont val="Tahoma"/>
            <family val="2"/>
          </rPr>
          <t xml:space="preserve">Total Duty time for day
</t>
        </r>
      </text>
    </comment>
    <comment ref="Q96" authorId="0" shapeId="0" xr:uid="{1B3F6F34-4E8B-4805-B521-3BF8F93351E3}">
      <text>
        <r>
          <rPr>
            <sz val="8"/>
            <color indexed="81"/>
            <rFont val="Tahoma"/>
            <family val="2"/>
          </rPr>
          <t xml:space="preserve">Total Drive time for day
</t>
        </r>
      </text>
    </comment>
    <comment ref="T96" authorId="0" shapeId="0" xr:uid="{0BC0CC64-0778-49D7-9C96-2AC7D2E5AB53}">
      <text>
        <r>
          <rPr>
            <sz val="8"/>
            <color indexed="81"/>
            <rFont val="Tahoma"/>
            <family val="2"/>
          </rPr>
          <t xml:space="preserve">Total Duty time for day
</t>
        </r>
      </text>
    </comment>
    <comment ref="U96" authorId="0" shapeId="0" xr:uid="{EAAE859F-0729-4879-B3D9-EBA99C79D32C}">
      <text>
        <r>
          <rPr>
            <sz val="8"/>
            <color indexed="81"/>
            <rFont val="Tahoma"/>
            <family val="2"/>
          </rPr>
          <t xml:space="preserve">Total Drive time for day
</t>
        </r>
      </text>
    </comment>
    <comment ref="X96" authorId="0" shapeId="0" xr:uid="{0BD53886-8BC6-4BFA-9FA1-DB0E6228071A}">
      <text>
        <r>
          <rPr>
            <sz val="8"/>
            <color indexed="81"/>
            <rFont val="Tahoma"/>
            <family val="2"/>
          </rPr>
          <t xml:space="preserve">Total Duty time for day
</t>
        </r>
      </text>
    </comment>
    <comment ref="Y96" authorId="0" shapeId="0" xr:uid="{EDCA7DC4-C75A-41C6-BDE4-23F8B8AA9C47}">
      <text>
        <r>
          <rPr>
            <sz val="8"/>
            <color indexed="81"/>
            <rFont val="Tahoma"/>
            <family val="2"/>
          </rPr>
          <t xml:space="preserve">Total Drive time for day
</t>
        </r>
      </text>
    </comment>
    <comment ref="AB96" authorId="0" shapeId="0" xr:uid="{886BEA2E-1B73-4573-9415-A0F360FD03C7}">
      <text>
        <r>
          <rPr>
            <sz val="8"/>
            <color indexed="81"/>
            <rFont val="Tahoma"/>
            <family val="2"/>
          </rPr>
          <t xml:space="preserve">Total Duty time for day
</t>
        </r>
      </text>
    </comment>
    <comment ref="AC96" authorId="0" shapeId="0" xr:uid="{F07DEF4C-69FA-41A5-9EB3-CD3ACB2FC9F4}">
      <text>
        <r>
          <rPr>
            <sz val="8"/>
            <color indexed="81"/>
            <rFont val="Tahoma"/>
            <family val="2"/>
          </rPr>
          <t xml:space="preserve">Total Drive time for day
</t>
        </r>
      </text>
    </comment>
    <comment ref="AE96" authorId="0" shapeId="0" xr:uid="{118F959E-D7EA-48FA-8EB9-8E3F34CAFA82}">
      <text>
        <r>
          <rPr>
            <sz val="8"/>
            <color indexed="81"/>
            <rFont val="Tahoma"/>
            <family val="2"/>
          </rPr>
          <t xml:space="preserve">Total Duty time for day
</t>
        </r>
      </text>
    </comment>
    <comment ref="AF96" authorId="0" shapeId="0" xr:uid="{79D7D527-2113-467E-B53B-74C53F5D1BCD}">
      <text>
        <r>
          <rPr>
            <sz val="8"/>
            <color indexed="81"/>
            <rFont val="Tahoma"/>
            <family val="2"/>
          </rPr>
          <t xml:space="preserve">Insert Paid Hours from PSP.  Must be inputted as time 00:00
</t>
        </r>
      </text>
    </comment>
    <comment ref="AG96" authorId="1" shapeId="0" xr:uid="{F29BE1E8-0EE1-4A83-9625-3F1C239277A0}">
      <text>
        <r>
          <rPr>
            <b/>
            <sz val="9"/>
            <color indexed="81"/>
            <rFont val="Tahoma"/>
            <family val="2"/>
          </rPr>
          <t xml:space="preserve">Insert reason for Variance
</t>
        </r>
      </text>
    </comment>
    <comment ref="D104" authorId="0" shapeId="0" xr:uid="{D2754D2B-26A2-4929-8733-3B3B089D12D5}">
      <text>
        <r>
          <rPr>
            <sz val="8"/>
            <color indexed="81"/>
            <rFont val="Tahoma"/>
            <family val="2"/>
          </rPr>
          <t xml:space="preserve">Total Duty time for day
</t>
        </r>
      </text>
    </comment>
    <comment ref="E104" authorId="0" shapeId="0" xr:uid="{41A3876A-E272-4CF6-A6AA-9E2465442629}">
      <text>
        <r>
          <rPr>
            <sz val="8"/>
            <color indexed="81"/>
            <rFont val="Tahoma"/>
            <family val="2"/>
          </rPr>
          <t xml:space="preserve">Total Drive time for day
</t>
        </r>
      </text>
    </comment>
    <comment ref="H104" authorId="0" shapeId="0" xr:uid="{112B49B3-FBFD-42EB-86B5-F1A76268DF26}">
      <text>
        <r>
          <rPr>
            <sz val="8"/>
            <color indexed="81"/>
            <rFont val="Tahoma"/>
            <family val="2"/>
          </rPr>
          <t xml:space="preserve">Total Duty time for day
</t>
        </r>
      </text>
    </comment>
    <comment ref="I104" authorId="0" shapeId="0" xr:uid="{DD2EF54E-479F-41F8-8BB2-58A4DDFB4717}">
      <text>
        <r>
          <rPr>
            <sz val="8"/>
            <color indexed="81"/>
            <rFont val="Tahoma"/>
            <family val="2"/>
          </rPr>
          <t xml:space="preserve">Total Drive time for day
</t>
        </r>
      </text>
    </comment>
    <comment ref="L104" authorId="0" shapeId="0" xr:uid="{7A29AD8A-4BF6-4330-B456-1D45DF13783D}">
      <text>
        <r>
          <rPr>
            <sz val="8"/>
            <color indexed="81"/>
            <rFont val="Tahoma"/>
            <family val="2"/>
          </rPr>
          <t xml:space="preserve">Total Duty time for day
</t>
        </r>
      </text>
    </comment>
    <comment ref="M104" authorId="0" shapeId="0" xr:uid="{FF4CE93A-1E2C-46E8-8DBC-2D0C5947A146}">
      <text>
        <r>
          <rPr>
            <sz val="8"/>
            <color indexed="81"/>
            <rFont val="Tahoma"/>
            <family val="2"/>
          </rPr>
          <t xml:space="preserve">Total Drive time for day
</t>
        </r>
      </text>
    </comment>
    <comment ref="P104" authorId="0" shapeId="0" xr:uid="{7E5B12D6-1D3A-4125-91A3-7C407106B27E}">
      <text>
        <r>
          <rPr>
            <sz val="8"/>
            <color indexed="81"/>
            <rFont val="Tahoma"/>
            <family val="2"/>
          </rPr>
          <t xml:space="preserve">Total Duty time for day
</t>
        </r>
      </text>
    </comment>
    <comment ref="Q104" authorId="0" shapeId="0" xr:uid="{5E29463D-9FE9-46E7-9514-C3E8C8051F8B}">
      <text>
        <r>
          <rPr>
            <sz val="8"/>
            <color indexed="81"/>
            <rFont val="Tahoma"/>
            <family val="2"/>
          </rPr>
          <t xml:space="preserve">Total Drive time for day
</t>
        </r>
      </text>
    </comment>
    <comment ref="T104" authorId="0" shapeId="0" xr:uid="{7A596C21-6E88-4876-830B-22CBD5693049}">
      <text>
        <r>
          <rPr>
            <sz val="8"/>
            <color indexed="81"/>
            <rFont val="Tahoma"/>
            <family val="2"/>
          </rPr>
          <t xml:space="preserve">Total Duty time for day
</t>
        </r>
      </text>
    </comment>
    <comment ref="U104" authorId="0" shapeId="0" xr:uid="{96DB7B71-B65E-49E8-A5EF-4A3E7119B572}">
      <text>
        <r>
          <rPr>
            <sz val="8"/>
            <color indexed="81"/>
            <rFont val="Tahoma"/>
            <family val="2"/>
          </rPr>
          <t xml:space="preserve">Total Drive time for day
</t>
        </r>
      </text>
    </comment>
    <comment ref="X104" authorId="0" shapeId="0" xr:uid="{BFB33D8B-F3D5-4A7F-95C7-4F8E4B64E4F4}">
      <text>
        <r>
          <rPr>
            <sz val="8"/>
            <color indexed="81"/>
            <rFont val="Tahoma"/>
            <family val="2"/>
          </rPr>
          <t xml:space="preserve">Total Duty time for day
</t>
        </r>
      </text>
    </comment>
    <comment ref="Y104" authorId="0" shapeId="0" xr:uid="{4E4D99C0-C6E8-4516-BDE5-128B1774FB67}">
      <text>
        <r>
          <rPr>
            <sz val="8"/>
            <color indexed="81"/>
            <rFont val="Tahoma"/>
            <family val="2"/>
          </rPr>
          <t xml:space="preserve">Total Drive time for day
</t>
        </r>
      </text>
    </comment>
    <comment ref="AB104" authorId="0" shapeId="0" xr:uid="{7B32DFD1-F38E-4033-8752-881CB54E46EA}">
      <text>
        <r>
          <rPr>
            <sz val="8"/>
            <color indexed="81"/>
            <rFont val="Tahoma"/>
            <family val="2"/>
          </rPr>
          <t xml:space="preserve">Total Duty time for day
</t>
        </r>
      </text>
    </comment>
    <comment ref="AC104" authorId="0" shapeId="0" xr:uid="{6A9784F0-E779-4E5D-B6C7-FEC33677D65C}">
      <text>
        <r>
          <rPr>
            <sz val="8"/>
            <color indexed="81"/>
            <rFont val="Tahoma"/>
            <family val="2"/>
          </rPr>
          <t xml:space="preserve">Total Drive time for day
</t>
        </r>
      </text>
    </comment>
    <comment ref="AE104" authorId="0" shapeId="0" xr:uid="{521A795D-1267-4E78-AA5A-916BD85405B5}">
      <text>
        <r>
          <rPr>
            <sz val="8"/>
            <color indexed="81"/>
            <rFont val="Tahoma"/>
            <family val="2"/>
          </rPr>
          <t xml:space="preserve">Total Duty time for day
</t>
        </r>
      </text>
    </comment>
    <comment ref="AF104" authorId="0" shapeId="0" xr:uid="{5401CDF6-33DF-40F5-B9B1-9C55940F66C5}">
      <text>
        <r>
          <rPr>
            <sz val="8"/>
            <color indexed="81"/>
            <rFont val="Tahoma"/>
            <family val="2"/>
          </rPr>
          <t xml:space="preserve">Insert Paid Hours from PSP.  Must be inputted as time 00:00
</t>
        </r>
      </text>
    </comment>
    <comment ref="AG104" authorId="1" shapeId="0" xr:uid="{6F9418F6-0BD7-4067-9DD6-C936795D1D13}">
      <text>
        <r>
          <rPr>
            <b/>
            <sz val="9"/>
            <color indexed="81"/>
            <rFont val="Tahoma"/>
            <family val="2"/>
          </rPr>
          <t xml:space="preserve">Insert reason for Variance
</t>
        </r>
      </text>
    </comment>
    <comment ref="D112" authorId="0" shapeId="0" xr:uid="{E027AFC1-AAB9-4985-A057-776BC261FB67}">
      <text>
        <r>
          <rPr>
            <sz val="8"/>
            <color indexed="81"/>
            <rFont val="Tahoma"/>
            <family val="2"/>
          </rPr>
          <t xml:space="preserve">Total Duty time for day
</t>
        </r>
      </text>
    </comment>
    <comment ref="E112" authorId="0" shapeId="0" xr:uid="{81170B86-00ED-49EC-B201-75D87E3FD060}">
      <text>
        <r>
          <rPr>
            <sz val="8"/>
            <color indexed="81"/>
            <rFont val="Tahoma"/>
            <family val="2"/>
          </rPr>
          <t xml:space="preserve">Total Drive time for day
</t>
        </r>
      </text>
    </comment>
    <comment ref="H112" authorId="0" shapeId="0" xr:uid="{73EBD487-DE5A-41B3-8D6D-CBF91F326FA8}">
      <text>
        <r>
          <rPr>
            <sz val="8"/>
            <color indexed="81"/>
            <rFont val="Tahoma"/>
            <family val="2"/>
          </rPr>
          <t xml:space="preserve">Total Duty time for day
</t>
        </r>
      </text>
    </comment>
    <comment ref="I112" authorId="0" shapeId="0" xr:uid="{99DD0E22-44FB-464B-BD09-87CDE3327CDE}">
      <text>
        <r>
          <rPr>
            <sz val="8"/>
            <color indexed="81"/>
            <rFont val="Tahoma"/>
            <family val="2"/>
          </rPr>
          <t xml:space="preserve">Total Drive time for day
</t>
        </r>
      </text>
    </comment>
    <comment ref="L112" authorId="0" shapeId="0" xr:uid="{BD086F97-47E2-422F-9EDF-BC2A4BB1F0E6}">
      <text>
        <r>
          <rPr>
            <sz val="8"/>
            <color indexed="81"/>
            <rFont val="Tahoma"/>
            <family val="2"/>
          </rPr>
          <t xml:space="preserve">Total Duty time for day
</t>
        </r>
      </text>
    </comment>
    <comment ref="M112" authorId="0" shapeId="0" xr:uid="{E01FE617-98D7-44C2-A592-41BD956362D5}">
      <text>
        <r>
          <rPr>
            <sz val="8"/>
            <color indexed="81"/>
            <rFont val="Tahoma"/>
            <family val="2"/>
          </rPr>
          <t xml:space="preserve">Total Drive time for day
</t>
        </r>
      </text>
    </comment>
    <comment ref="P112" authorId="0" shapeId="0" xr:uid="{FE92D62C-30CE-4F7B-9BB1-0E5122FDC40F}">
      <text>
        <r>
          <rPr>
            <sz val="8"/>
            <color indexed="81"/>
            <rFont val="Tahoma"/>
            <family val="2"/>
          </rPr>
          <t xml:space="preserve">Total Duty time for day
</t>
        </r>
      </text>
    </comment>
    <comment ref="Q112" authorId="0" shapeId="0" xr:uid="{F6294FC6-7462-481B-96CC-6127ED372CFC}">
      <text>
        <r>
          <rPr>
            <sz val="8"/>
            <color indexed="81"/>
            <rFont val="Tahoma"/>
            <family val="2"/>
          </rPr>
          <t xml:space="preserve">Total Drive time for day
</t>
        </r>
      </text>
    </comment>
    <comment ref="T112" authorId="0" shapeId="0" xr:uid="{03C41FE8-66F2-4D3E-8C9C-15B8098A69BF}">
      <text>
        <r>
          <rPr>
            <sz val="8"/>
            <color indexed="81"/>
            <rFont val="Tahoma"/>
            <family val="2"/>
          </rPr>
          <t xml:space="preserve">Total Duty time for day
</t>
        </r>
      </text>
    </comment>
    <comment ref="U112" authorId="0" shapeId="0" xr:uid="{EBCE776A-D792-463C-B607-EF7F03F06675}">
      <text>
        <r>
          <rPr>
            <sz val="8"/>
            <color indexed="81"/>
            <rFont val="Tahoma"/>
            <family val="2"/>
          </rPr>
          <t xml:space="preserve">Total Drive time for day
</t>
        </r>
      </text>
    </comment>
    <comment ref="X112" authorId="0" shapeId="0" xr:uid="{1BB227ED-6BE1-4DC7-8ABE-7C9682CDAB3F}">
      <text>
        <r>
          <rPr>
            <sz val="8"/>
            <color indexed="81"/>
            <rFont val="Tahoma"/>
            <family val="2"/>
          </rPr>
          <t xml:space="preserve">Total Duty time for day
</t>
        </r>
      </text>
    </comment>
    <comment ref="Y112" authorId="0" shapeId="0" xr:uid="{D2621AD9-0D7B-42A2-A127-4A1763AFEA9A}">
      <text>
        <r>
          <rPr>
            <sz val="8"/>
            <color indexed="81"/>
            <rFont val="Tahoma"/>
            <family val="2"/>
          </rPr>
          <t xml:space="preserve">Total Drive time for day
</t>
        </r>
      </text>
    </comment>
    <comment ref="AB112" authorId="0" shapeId="0" xr:uid="{9C214B51-6984-472A-81C8-05A4822C28FC}">
      <text>
        <r>
          <rPr>
            <sz val="8"/>
            <color indexed="81"/>
            <rFont val="Tahoma"/>
            <family val="2"/>
          </rPr>
          <t xml:space="preserve">Total Duty time for day
</t>
        </r>
      </text>
    </comment>
    <comment ref="AC112" authorId="0" shapeId="0" xr:uid="{CD60E7B2-C650-444A-A504-170D7867C489}">
      <text>
        <r>
          <rPr>
            <sz val="8"/>
            <color indexed="81"/>
            <rFont val="Tahoma"/>
            <family val="2"/>
          </rPr>
          <t xml:space="preserve">Total Drive time for day
</t>
        </r>
      </text>
    </comment>
    <comment ref="AE112" authorId="0" shapeId="0" xr:uid="{3C9E8FCB-4031-4FF7-B4B6-DFEC660619B2}">
      <text>
        <r>
          <rPr>
            <sz val="8"/>
            <color indexed="81"/>
            <rFont val="Tahoma"/>
            <family val="2"/>
          </rPr>
          <t xml:space="preserve">Total Duty time for day
</t>
        </r>
      </text>
    </comment>
    <comment ref="AF112" authorId="0" shapeId="0" xr:uid="{1ADD13C1-9958-4F3C-9A8B-69F9F3A0A701}">
      <text>
        <r>
          <rPr>
            <sz val="8"/>
            <color indexed="81"/>
            <rFont val="Tahoma"/>
            <family val="2"/>
          </rPr>
          <t xml:space="preserve">Insert Paid Hours from PSP.  Must be inputted as time 00:00
</t>
        </r>
      </text>
    </comment>
    <comment ref="AG112" authorId="1" shapeId="0" xr:uid="{FD659C2F-8655-4A64-9837-C9F45C1C7575}">
      <text>
        <r>
          <rPr>
            <b/>
            <sz val="9"/>
            <color indexed="81"/>
            <rFont val="Tahoma"/>
            <family val="2"/>
          </rPr>
          <t xml:space="preserve">Insert reason for Variance
</t>
        </r>
      </text>
    </comment>
    <comment ref="D120" authorId="0" shapeId="0" xr:uid="{9703870C-CC1B-4069-BDC1-CFDE14C302F1}">
      <text>
        <r>
          <rPr>
            <sz val="8"/>
            <color indexed="81"/>
            <rFont val="Tahoma"/>
            <family val="2"/>
          </rPr>
          <t xml:space="preserve">Total Duty time for day
</t>
        </r>
      </text>
    </comment>
    <comment ref="E120" authorId="0" shapeId="0" xr:uid="{5C7E756A-A73D-48CA-B8FD-33E41D2AA4CD}">
      <text>
        <r>
          <rPr>
            <sz val="8"/>
            <color indexed="81"/>
            <rFont val="Tahoma"/>
            <family val="2"/>
          </rPr>
          <t xml:space="preserve">Total Drive time for day
</t>
        </r>
      </text>
    </comment>
    <comment ref="H120" authorId="0" shapeId="0" xr:uid="{7E41009B-2191-4179-A5D1-081EBD2A35B3}">
      <text>
        <r>
          <rPr>
            <sz val="8"/>
            <color indexed="81"/>
            <rFont val="Tahoma"/>
            <family val="2"/>
          </rPr>
          <t xml:space="preserve">Total Duty time for day
</t>
        </r>
      </text>
    </comment>
    <comment ref="I120" authorId="0" shapeId="0" xr:uid="{9DEA09F1-AFA0-4398-8FDC-D7EA35A7F7AE}">
      <text>
        <r>
          <rPr>
            <sz val="8"/>
            <color indexed="81"/>
            <rFont val="Tahoma"/>
            <family val="2"/>
          </rPr>
          <t xml:space="preserve">Total Drive time for day
</t>
        </r>
      </text>
    </comment>
    <comment ref="L120" authorId="0" shapeId="0" xr:uid="{BA19B9ED-E714-430E-91FA-90F8740E4583}">
      <text>
        <r>
          <rPr>
            <sz val="8"/>
            <color indexed="81"/>
            <rFont val="Tahoma"/>
            <family val="2"/>
          </rPr>
          <t xml:space="preserve">Total Duty time for day
</t>
        </r>
      </text>
    </comment>
    <comment ref="M120" authorId="0" shapeId="0" xr:uid="{5F84CFB6-9256-4591-B3BB-17B96707560D}">
      <text>
        <r>
          <rPr>
            <sz val="8"/>
            <color indexed="81"/>
            <rFont val="Tahoma"/>
            <family val="2"/>
          </rPr>
          <t xml:space="preserve">Total Drive time for day
</t>
        </r>
      </text>
    </comment>
    <comment ref="P120" authorId="0" shapeId="0" xr:uid="{ACAC087A-17E4-4194-B70D-6D3CB0979427}">
      <text>
        <r>
          <rPr>
            <sz val="8"/>
            <color indexed="81"/>
            <rFont val="Tahoma"/>
            <family val="2"/>
          </rPr>
          <t xml:space="preserve">Total Duty time for day
</t>
        </r>
      </text>
    </comment>
    <comment ref="Q120" authorId="0" shapeId="0" xr:uid="{8FEB9701-5304-426D-98D3-702FA814DEE0}">
      <text>
        <r>
          <rPr>
            <sz val="8"/>
            <color indexed="81"/>
            <rFont val="Tahoma"/>
            <family val="2"/>
          </rPr>
          <t xml:space="preserve">Total Drive time for day
</t>
        </r>
      </text>
    </comment>
    <comment ref="T120" authorId="0" shapeId="0" xr:uid="{C0C5B330-EB73-4AAF-BB6D-5AE1469E6C24}">
      <text>
        <r>
          <rPr>
            <sz val="8"/>
            <color indexed="81"/>
            <rFont val="Tahoma"/>
            <family val="2"/>
          </rPr>
          <t xml:space="preserve">Total Duty time for day
</t>
        </r>
      </text>
    </comment>
    <comment ref="U120" authorId="0" shapeId="0" xr:uid="{30AF6E93-EF67-4CCD-B4E0-D1835882C9FB}">
      <text>
        <r>
          <rPr>
            <sz val="8"/>
            <color indexed="81"/>
            <rFont val="Tahoma"/>
            <family val="2"/>
          </rPr>
          <t xml:space="preserve">Total Drive time for day
</t>
        </r>
      </text>
    </comment>
    <comment ref="X120" authorId="0" shapeId="0" xr:uid="{030AADC6-7E91-45C1-B80C-A90C68A9749D}">
      <text>
        <r>
          <rPr>
            <sz val="8"/>
            <color indexed="81"/>
            <rFont val="Tahoma"/>
            <family val="2"/>
          </rPr>
          <t xml:space="preserve">Total Duty time for day
</t>
        </r>
      </text>
    </comment>
    <comment ref="Y120" authorId="0" shapeId="0" xr:uid="{60136E2B-B237-405E-93C2-F22AF8DA2004}">
      <text>
        <r>
          <rPr>
            <sz val="8"/>
            <color indexed="81"/>
            <rFont val="Tahoma"/>
            <family val="2"/>
          </rPr>
          <t xml:space="preserve">Total Drive time for day
</t>
        </r>
      </text>
    </comment>
    <comment ref="AB120" authorId="0" shapeId="0" xr:uid="{000F17C9-F3DF-476A-A8BC-F06DCC2A4EA3}">
      <text>
        <r>
          <rPr>
            <sz val="8"/>
            <color indexed="81"/>
            <rFont val="Tahoma"/>
            <family val="2"/>
          </rPr>
          <t xml:space="preserve">Total Duty time for day
</t>
        </r>
      </text>
    </comment>
    <comment ref="AC120" authorId="0" shapeId="0" xr:uid="{81772013-4F4F-4C9B-8C6F-A069D9B5D540}">
      <text>
        <r>
          <rPr>
            <sz val="8"/>
            <color indexed="81"/>
            <rFont val="Tahoma"/>
            <family val="2"/>
          </rPr>
          <t xml:space="preserve">Total Drive time for day
</t>
        </r>
      </text>
    </comment>
    <comment ref="AE120" authorId="0" shapeId="0" xr:uid="{7599A018-EF0A-42C9-9341-67D48A6B424A}">
      <text>
        <r>
          <rPr>
            <sz val="8"/>
            <color indexed="81"/>
            <rFont val="Tahoma"/>
            <family val="2"/>
          </rPr>
          <t xml:space="preserve">Total Duty time for day
</t>
        </r>
      </text>
    </comment>
    <comment ref="AF120" authorId="0" shapeId="0" xr:uid="{756FBBC5-F604-4315-AB48-5503CD912203}">
      <text>
        <r>
          <rPr>
            <sz val="8"/>
            <color indexed="81"/>
            <rFont val="Tahoma"/>
            <family val="2"/>
          </rPr>
          <t xml:space="preserve">Insert Paid Hours from PSP.  Must be inputted as time 00:00
</t>
        </r>
      </text>
    </comment>
    <comment ref="AG120" authorId="1" shapeId="0" xr:uid="{5B26752F-0C71-4080-8431-A09EAA287D25}">
      <text>
        <r>
          <rPr>
            <b/>
            <sz val="9"/>
            <color indexed="81"/>
            <rFont val="Tahoma"/>
            <family val="2"/>
          </rPr>
          <t xml:space="preserve">Insert reason for Variance
</t>
        </r>
      </text>
    </comment>
    <comment ref="D128" authorId="0" shapeId="0" xr:uid="{B9BC6A4E-E664-4244-9E32-D1436B5DC32D}">
      <text>
        <r>
          <rPr>
            <sz val="8"/>
            <color indexed="81"/>
            <rFont val="Tahoma"/>
            <family val="2"/>
          </rPr>
          <t xml:space="preserve">Total Duty time for day
</t>
        </r>
      </text>
    </comment>
    <comment ref="E128" authorId="0" shapeId="0" xr:uid="{48DE655C-9676-4765-9CED-72335C64900F}">
      <text>
        <r>
          <rPr>
            <sz val="8"/>
            <color indexed="81"/>
            <rFont val="Tahoma"/>
            <family val="2"/>
          </rPr>
          <t xml:space="preserve">Total Drive time for day
</t>
        </r>
      </text>
    </comment>
    <comment ref="H128" authorId="0" shapeId="0" xr:uid="{13D36FF1-ABBD-470A-B4F0-78505DFD52C8}">
      <text>
        <r>
          <rPr>
            <sz val="8"/>
            <color indexed="81"/>
            <rFont val="Tahoma"/>
            <family val="2"/>
          </rPr>
          <t xml:space="preserve">Total Duty time for day
</t>
        </r>
      </text>
    </comment>
    <comment ref="I128" authorId="0" shapeId="0" xr:uid="{75F2901A-2F3F-4C1F-B744-6ACDCFBD5B04}">
      <text>
        <r>
          <rPr>
            <sz val="8"/>
            <color indexed="81"/>
            <rFont val="Tahoma"/>
            <family val="2"/>
          </rPr>
          <t xml:space="preserve">Total Drive time for day
</t>
        </r>
      </text>
    </comment>
    <comment ref="L128" authorId="0" shapeId="0" xr:uid="{E8953495-B85F-45D6-AA6F-9EA14FF1E0E0}">
      <text>
        <r>
          <rPr>
            <sz val="8"/>
            <color indexed="81"/>
            <rFont val="Tahoma"/>
            <family val="2"/>
          </rPr>
          <t xml:space="preserve">Total Duty time for day
</t>
        </r>
      </text>
    </comment>
    <comment ref="M128" authorId="0" shapeId="0" xr:uid="{2815D496-CFB6-49A1-86BF-15A1D2FCBF78}">
      <text>
        <r>
          <rPr>
            <sz val="8"/>
            <color indexed="81"/>
            <rFont val="Tahoma"/>
            <family val="2"/>
          </rPr>
          <t xml:space="preserve">Total Drive time for day
</t>
        </r>
      </text>
    </comment>
    <comment ref="P128" authorId="0" shapeId="0" xr:uid="{3D44D43D-397E-4F6D-98DC-C6A285E0657F}">
      <text>
        <r>
          <rPr>
            <sz val="8"/>
            <color indexed="81"/>
            <rFont val="Tahoma"/>
            <family val="2"/>
          </rPr>
          <t xml:space="preserve">Total Duty time for day
</t>
        </r>
      </text>
    </comment>
    <comment ref="Q128" authorId="0" shapeId="0" xr:uid="{C2070C09-E717-458E-97B9-9DE3FF30377C}">
      <text>
        <r>
          <rPr>
            <sz val="8"/>
            <color indexed="81"/>
            <rFont val="Tahoma"/>
            <family val="2"/>
          </rPr>
          <t xml:space="preserve">Total Drive time for day
</t>
        </r>
      </text>
    </comment>
    <comment ref="T128" authorId="0" shapeId="0" xr:uid="{861B3A11-575C-451E-9F52-2D42361361C5}">
      <text>
        <r>
          <rPr>
            <sz val="8"/>
            <color indexed="81"/>
            <rFont val="Tahoma"/>
            <family val="2"/>
          </rPr>
          <t xml:space="preserve">Total Duty time for day
</t>
        </r>
      </text>
    </comment>
    <comment ref="U128" authorId="0" shapeId="0" xr:uid="{D28687EE-06BC-4E43-9712-A47DF087ABB4}">
      <text>
        <r>
          <rPr>
            <sz val="8"/>
            <color indexed="81"/>
            <rFont val="Tahoma"/>
            <family val="2"/>
          </rPr>
          <t xml:space="preserve">Total Drive time for day
</t>
        </r>
      </text>
    </comment>
    <comment ref="X128" authorId="0" shapeId="0" xr:uid="{9FE7ACB3-7E16-4198-B2FD-7B4E1A069457}">
      <text>
        <r>
          <rPr>
            <sz val="8"/>
            <color indexed="81"/>
            <rFont val="Tahoma"/>
            <family val="2"/>
          </rPr>
          <t xml:space="preserve">Total Duty time for day
</t>
        </r>
      </text>
    </comment>
    <comment ref="Y128" authorId="0" shapeId="0" xr:uid="{4FF9DD1E-2DA2-4EFD-9E2B-32F83827E069}">
      <text>
        <r>
          <rPr>
            <sz val="8"/>
            <color indexed="81"/>
            <rFont val="Tahoma"/>
            <family val="2"/>
          </rPr>
          <t xml:space="preserve">Total Drive time for day
</t>
        </r>
      </text>
    </comment>
    <comment ref="AB128" authorId="0" shapeId="0" xr:uid="{88B5CF48-F1AE-4E1C-8AA7-AABC994895EA}">
      <text>
        <r>
          <rPr>
            <sz val="8"/>
            <color indexed="81"/>
            <rFont val="Tahoma"/>
            <family val="2"/>
          </rPr>
          <t xml:space="preserve">Total Duty time for day
</t>
        </r>
      </text>
    </comment>
    <comment ref="AC128" authorId="0" shapeId="0" xr:uid="{BEE3948E-3C21-43EA-80BA-416AF422EAB0}">
      <text>
        <r>
          <rPr>
            <sz val="8"/>
            <color indexed="81"/>
            <rFont val="Tahoma"/>
            <family val="2"/>
          </rPr>
          <t xml:space="preserve">Total Drive time for day
</t>
        </r>
      </text>
    </comment>
    <comment ref="AE128" authorId="0" shapeId="0" xr:uid="{F22C4706-3EAF-415E-BA75-D6B7C16E2363}">
      <text>
        <r>
          <rPr>
            <sz val="8"/>
            <color indexed="81"/>
            <rFont val="Tahoma"/>
            <family val="2"/>
          </rPr>
          <t xml:space="preserve">Total Duty time for day
</t>
        </r>
      </text>
    </comment>
    <comment ref="AF128" authorId="0" shapeId="0" xr:uid="{4133F18E-F0C0-4571-A293-3EB48062D8E2}">
      <text>
        <r>
          <rPr>
            <sz val="8"/>
            <color indexed="81"/>
            <rFont val="Tahoma"/>
            <family val="2"/>
          </rPr>
          <t xml:space="preserve">Insert Paid Hours from PSP.  Must be inputted as time 00:00
</t>
        </r>
      </text>
    </comment>
    <comment ref="AG128" authorId="1" shapeId="0" xr:uid="{C9381E2F-923B-4C63-8422-CB80D0966AD7}">
      <text>
        <r>
          <rPr>
            <b/>
            <sz val="9"/>
            <color indexed="81"/>
            <rFont val="Tahoma"/>
            <family val="2"/>
          </rPr>
          <t xml:space="preserve">Insert reason for Variance
</t>
        </r>
      </text>
    </comment>
    <comment ref="D136" authorId="0" shapeId="0" xr:uid="{8C155D82-843E-4849-B19D-0BA1F5F4F6F9}">
      <text>
        <r>
          <rPr>
            <sz val="8"/>
            <color indexed="81"/>
            <rFont val="Tahoma"/>
            <family val="2"/>
          </rPr>
          <t xml:space="preserve">Total Duty time for day
</t>
        </r>
      </text>
    </comment>
    <comment ref="E136" authorId="0" shapeId="0" xr:uid="{02F7A586-8173-4E22-ADFF-1106AA5D8693}">
      <text>
        <r>
          <rPr>
            <sz val="8"/>
            <color indexed="81"/>
            <rFont val="Tahoma"/>
            <family val="2"/>
          </rPr>
          <t xml:space="preserve">Total Drive time for day
</t>
        </r>
      </text>
    </comment>
    <comment ref="H136" authorId="0" shapeId="0" xr:uid="{D951B492-97D2-4AE8-A6BF-159428585BD3}">
      <text>
        <r>
          <rPr>
            <sz val="8"/>
            <color indexed="81"/>
            <rFont val="Tahoma"/>
            <family val="2"/>
          </rPr>
          <t xml:space="preserve">Total Duty time for day
</t>
        </r>
      </text>
    </comment>
    <comment ref="I136" authorId="0" shapeId="0" xr:uid="{309D18E8-5488-4F7C-A873-6D73F5807C0B}">
      <text>
        <r>
          <rPr>
            <sz val="8"/>
            <color indexed="81"/>
            <rFont val="Tahoma"/>
            <family val="2"/>
          </rPr>
          <t xml:space="preserve">Total Drive time for day
</t>
        </r>
      </text>
    </comment>
    <comment ref="L136" authorId="0" shapeId="0" xr:uid="{A0B1BF62-7DD3-4769-BA64-98DB33C579F3}">
      <text>
        <r>
          <rPr>
            <sz val="8"/>
            <color indexed="81"/>
            <rFont val="Tahoma"/>
            <family val="2"/>
          </rPr>
          <t xml:space="preserve">Total Duty time for day
</t>
        </r>
      </text>
    </comment>
    <comment ref="M136" authorId="0" shapeId="0" xr:uid="{701FDEA5-7D53-4944-8A03-A589A5FE6A72}">
      <text>
        <r>
          <rPr>
            <sz val="8"/>
            <color indexed="81"/>
            <rFont val="Tahoma"/>
            <family val="2"/>
          </rPr>
          <t xml:space="preserve">Total Drive time for day
</t>
        </r>
      </text>
    </comment>
    <comment ref="P136" authorId="0" shapeId="0" xr:uid="{2B140A7C-7FAC-4272-BF36-E9C50D81C218}">
      <text>
        <r>
          <rPr>
            <sz val="8"/>
            <color indexed="81"/>
            <rFont val="Tahoma"/>
            <family val="2"/>
          </rPr>
          <t xml:space="preserve">Total Duty time for day
</t>
        </r>
      </text>
    </comment>
    <comment ref="Q136" authorId="0" shapeId="0" xr:uid="{BA3F9FC9-57E1-4B49-BF1F-84A143B39122}">
      <text>
        <r>
          <rPr>
            <sz val="8"/>
            <color indexed="81"/>
            <rFont val="Tahoma"/>
            <family val="2"/>
          </rPr>
          <t xml:space="preserve">Total Drive time for day
</t>
        </r>
      </text>
    </comment>
    <comment ref="T136" authorId="0" shapeId="0" xr:uid="{6A81EFAB-5085-43CF-A445-3F2578C44AD0}">
      <text>
        <r>
          <rPr>
            <sz val="8"/>
            <color indexed="81"/>
            <rFont val="Tahoma"/>
            <family val="2"/>
          </rPr>
          <t xml:space="preserve">Total Duty time for day
</t>
        </r>
      </text>
    </comment>
    <comment ref="U136" authorId="0" shapeId="0" xr:uid="{73EBE303-3588-4E15-B8D6-5620D394021C}">
      <text>
        <r>
          <rPr>
            <sz val="8"/>
            <color indexed="81"/>
            <rFont val="Tahoma"/>
            <family val="2"/>
          </rPr>
          <t xml:space="preserve">Total Drive time for day
</t>
        </r>
      </text>
    </comment>
    <comment ref="X136" authorId="0" shapeId="0" xr:uid="{AEB6E093-1492-45FA-AE18-E8C3C714737D}">
      <text>
        <r>
          <rPr>
            <sz val="8"/>
            <color indexed="81"/>
            <rFont val="Tahoma"/>
            <family val="2"/>
          </rPr>
          <t xml:space="preserve">Total Duty time for day
</t>
        </r>
      </text>
    </comment>
    <comment ref="Y136" authorId="0" shapeId="0" xr:uid="{B59935EF-E27F-4352-A675-E565B44009B0}">
      <text>
        <r>
          <rPr>
            <sz val="8"/>
            <color indexed="81"/>
            <rFont val="Tahoma"/>
            <family val="2"/>
          </rPr>
          <t xml:space="preserve">Total Drive time for day
</t>
        </r>
      </text>
    </comment>
    <comment ref="AB136" authorId="0" shapeId="0" xr:uid="{57C9666D-EB9C-4696-9650-E5E736D413C0}">
      <text>
        <r>
          <rPr>
            <sz val="8"/>
            <color indexed="81"/>
            <rFont val="Tahoma"/>
            <family val="2"/>
          </rPr>
          <t xml:space="preserve">Total Duty time for day
</t>
        </r>
      </text>
    </comment>
    <comment ref="AC136" authorId="0" shapeId="0" xr:uid="{7EAA353B-C375-416E-90E0-DDF90B684BEC}">
      <text>
        <r>
          <rPr>
            <sz val="8"/>
            <color indexed="81"/>
            <rFont val="Tahoma"/>
            <family val="2"/>
          </rPr>
          <t xml:space="preserve">Total Drive time for day
</t>
        </r>
      </text>
    </comment>
    <comment ref="AE136" authorId="0" shapeId="0" xr:uid="{51C4D042-6D57-48AE-9315-202FF24FDB6A}">
      <text>
        <r>
          <rPr>
            <sz val="8"/>
            <color indexed="81"/>
            <rFont val="Tahoma"/>
            <family val="2"/>
          </rPr>
          <t xml:space="preserve">Total Duty time for day
</t>
        </r>
      </text>
    </comment>
    <comment ref="AF136" authorId="0" shapeId="0" xr:uid="{C57BC5AF-4F48-4C3F-8199-B2459745EF8A}">
      <text>
        <r>
          <rPr>
            <sz val="8"/>
            <color indexed="81"/>
            <rFont val="Tahoma"/>
            <family val="2"/>
          </rPr>
          <t xml:space="preserve">Insert Paid Hours from PSP.  Must be inputted as time 00:00
</t>
        </r>
      </text>
    </comment>
    <comment ref="AG136" authorId="1" shapeId="0" xr:uid="{D0C716F9-E3BB-4871-82B0-70B09A942048}">
      <text>
        <r>
          <rPr>
            <b/>
            <sz val="9"/>
            <color indexed="81"/>
            <rFont val="Tahoma"/>
            <family val="2"/>
          </rPr>
          <t xml:space="preserve">Insert reason for Variance
</t>
        </r>
      </text>
    </comment>
    <comment ref="D144" authorId="0" shapeId="0" xr:uid="{2DDC39C8-16B1-4F71-A0EB-4B57B4D073C9}">
      <text>
        <r>
          <rPr>
            <sz val="8"/>
            <color indexed="81"/>
            <rFont val="Tahoma"/>
            <family val="2"/>
          </rPr>
          <t xml:space="preserve">Total Duty time for day
</t>
        </r>
      </text>
    </comment>
    <comment ref="E144" authorId="0" shapeId="0" xr:uid="{BC77914C-5BEE-451E-BE67-080DE2FC7ACF}">
      <text>
        <r>
          <rPr>
            <sz val="8"/>
            <color indexed="81"/>
            <rFont val="Tahoma"/>
            <family val="2"/>
          </rPr>
          <t xml:space="preserve">Total Drive time for day
</t>
        </r>
      </text>
    </comment>
    <comment ref="H144" authorId="0" shapeId="0" xr:uid="{0F42CE60-B96B-4142-A6DE-FA9168ADB556}">
      <text>
        <r>
          <rPr>
            <sz val="8"/>
            <color indexed="81"/>
            <rFont val="Tahoma"/>
            <family val="2"/>
          </rPr>
          <t xml:space="preserve">Total Duty time for day
</t>
        </r>
      </text>
    </comment>
    <comment ref="I144" authorId="0" shapeId="0" xr:uid="{9F2F38C6-CC36-436B-9348-6F44FBBCE64C}">
      <text>
        <r>
          <rPr>
            <sz val="8"/>
            <color indexed="81"/>
            <rFont val="Tahoma"/>
            <family val="2"/>
          </rPr>
          <t xml:space="preserve">Total Drive time for day
</t>
        </r>
      </text>
    </comment>
    <comment ref="L144" authorId="0" shapeId="0" xr:uid="{C1DF5FC9-63F0-4455-82F0-F2BD9067C1CE}">
      <text>
        <r>
          <rPr>
            <sz val="8"/>
            <color indexed="81"/>
            <rFont val="Tahoma"/>
            <family val="2"/>
          </rPr>
          <t xml:space="preserve">Total Duty time for day
</t>
        </r>
      </text>
    </comment>
    <comment ref="M144" authorId="0" shapeId="0" xr:uid="{03494E42-C8C3-48A4-803E-7429397A032A}">
      <text>
        <r>
          <rPr>
            <sz val="8"/>
            <color indexed="81"/>
            <rFont val="Tahoma"/>
            <family val="2"/>
          </rPr>
          <t xml:space="preserve">Total Drive time for day
</t>
        </r>
      </text>
    </comment>
    <comment ref="P144" authorId="0" shapeId="0" xr:uid="{2CFE2AE9-7590-4E64-A030-585FBCDDB644}">
      <text>
        <r>
          <rPr>
            <sz val="8"/>
            <color indexed="81"/>
            <rFont val="Tahoma"/>
            <family val="2"/>
          </rPr>
          <t xml:space="preserve">Total Duty time for day
</t>
        </r>
      </text>
    </comment>
    <comment ref="Q144" authorId="0" shapeId="0" xr:uid="{580BB7F6-81FA-4892-9B4D-3E6B314B54F0}">
      <text>
        <r>
          <rPr>
            <sz val="8"/>
            <color indexed="81"/>
            <rFont val="Tahoma"/>
            <family val="2"/>
          </rPr>
          <t xml:space="preserve">Total Drive time for day
</t>
        </r>
      </text>
    </comment>
    <comment ref="T144" authorId="0" shapeId="0" xr:uid="{BF29D690-3611-40F5-966E-2FAC3B79C1EC}">
      <text>
        <r>
          <rPr>
            <sz val="8"/>
            <color indexed="81"/>
            <rFont val="Tahoma"/>
            <family val="2"/>
          </rPr>
          <t xml:space="preserve">Total Duty time for day
</t>
        </r>
      </text>
    </comment>
    <comment ref="U144" authorId="0" shapeId="0" xr:uid="{52E91AD3-A005-4686-B8DE-181FFBBA97CA}">
      <text>
        <r>
          <rPr>
            <sz val="8"/>
            <color indexed="81"/>
            <rFont val="Tahoma"/>
            <family val="2"/>
          </rPr>
          <t xml:space="preserve">Total Drive time for day
</t>
        </r>
      </text>
    </comment>
    <comment ref="X144" authorId="0" shapeId="0" xr:uid="{2B6C650B-570B-4160-89B1-1AE9EF0B9CA0}">
      <text>
        <r>
          <rPr>
            <sz val="8"/>
            <color indexed="81"/>
            <rFont val="Tahoma"/>
            <family val="2"/>
          </rPr>
          <t xml:space="preserve">Total Duty time for day
</t>
        </r>
      </text>
    </comment>
    <comment ref="Y144" authorId="0" shapeId="0" xr:uid="{075BC325-4C29-4F4A-8AE5-3F68DDC4882B}">
      <text>
        <r>
          <rPr>
            <sz val="8"/>
            <color indexed="81"/>
            <rFont val="Tahoma"/>
            <family val="2"/>
          </rPr>
          <t xml:space="preserve">Total Drive time for day
</t>
        </r>
      </text>
    </comment>
    <comment ref="AB144" authorId="0" shapeId="0" xr:uid="{6CC5B9C9-7821-482E-96CF-1A22A52975BA}">
      <text>
        <r>
          <rPr>
            <sz val="8"/>
            <color indexed="81"/>
            <rFont val="Tahoma"/>
            <family val="2"/>
          </rPr>
          <t xml:space="preserve">Total Duty time for day
</t>
        </r>
      </text>
    </comment>
    <comment ref="AC144" authorId="0" shapeId="0" xr:uid="{967580C4-5FE3-4AEF-87EC-50310CBCE84F}">
      <text>
        <r>
          <rPr>
            <sz val="8"/>
            <color indexed="81"/>
            <rFont val="Tahoma"/>
            <family val="2"/>
          </rPr>
          <t xml:space="preserve">Total Drive time for day
</t>
        </r>
      </text>
    </comment>
    <comment ref="AE144" authorId="0" shapeId="0" xr:uid="{9E2E80B7-5BCB-4C4D-B57F-FB64646BA067}">
      <text>
        <r>
          <rPr>
            <sz val="8"/>
            <color indexed="81"/>
            <rFont val="Tahoma"/>
            <family val="2"/>
          </rPr>
          <t xml:space="preserve">Total Duty time for day
</t>
        </r>
      </text>
    </comment>
    <comment ref="AF144" authorId="0" shapeId="0" xr:uid="{06CA1F5C-E0C5-4141-AB8F-7365CC8EDAD1}">
      <text>
        <r>
          <rPr>
            <sz val="8"/>
            <color indexed="81"/>
            <rFont val="Tahoma"/>
            <family val="2"/>
          </rPr>
          <t xml:space="preserve">Insert Paid Hours from PSP.  Must be inputted as time 00:00
</t>
        </r>
      </text>
    </comment>
    <comment ref="AG144" authorId="1" shapeId="0" xr:uid="{A3005E16-90AA-4E06-B678-6121089F264F}">
      <text>
        <r>
          <rPr>
            <b/>
            <sz val="9"/>
            <color indexed="81"/>
            <rFont val="Tahoma"/>
            <family val="2"/>
          </rPr>
          <t xml:space="preserve">Insert reason for Variance
</t>
        </r>
      </text>
    </comment>
    <comment ref="D152" authorId="0" shapeId="0" xr:uid="{B4F490D4-90E6-4937-BFBC-D57309A4F16D}">
      <text>
        <r>
          <rPr>
            <sz val="8"/>
            <color indexed="81"/>
            <rFont val="Tahoma"/>
            <family val="2"/>
          </rPr>
          <t xml:space="preserve">Total Duty time for day
</t>
        </r>
      </text>
    </comment>
    <comment ref="E152" authorId="0" shapeId="0" xr:uid="{B3E0D70A-D18F-4555-9DD9-B06F098B2A4E}">
      <text>
        <r>
          <rPr>
            <sz val="8"/>
            <color indexed="81"/>
            <rFont val="Tahoma"/>
            <family val="2"/>
          </rPr>
          <t xml:space="preserve">Total Drive time for day
</t>
        </r>
      </text>
    </comment>
    <comment ref="H152" authorId="0" shapeId="0" xr:uid="{18DF6B8A-BF4A-4BAF-9EE2-FF22B7CD97AA}">
      <text>
        <r>
          <rPr>
            <sz val="8"/>
            <color indexed="81"/>
            <rFont val="Tahoma"/>
            <family val="2"/>
          </rPr>
          <t xml:space="preserve">Total Duty time for day
</t>
        </r>
      </text>
    </comment>
    <comment ref="I152" authorId="0" shapeId="0" xr:uid="{4B6A2DDF-9DD7-4C42-9D22-5503AC82F4BF}">
      <text>
        <r>
          <rPr>
            <sz val="8"/>
            <color indexed="81"/>
            <rFont val="Tahoma"/>
            <family val="2"/>
          </rPr>
          <t xml:space="preserve">Total Drive time for day
</t>
        </r>
      </text>
    </comment>
    <comment ref="L152" authorId="0" shapeId="0" xr:uid="{CC5AB54E-9BCD-413A-8C07-7BABB8D0F88A}">
      <text>
        <r>
          <rPr>
            <sz val="8"/>
            <color indexed="81"/>
            <rFont val="Tahoma"/>
            <family val="2"/>
          </rPr>
          <t xml:space="preserve">Total Duty time for day
</t>
        </r>
      </text>
    </comment>
    <comment ref="M152" authorId="0" shapeId="0" xr:uid="{E23F4CCC-4BE9-4DFD-8337-D17611E7FA27}">
      <text>
        <r>
          <rPr>
            <sz val="8"/>
            <color indexed="81"/>
            <rFont val="Tahoma"/>
            <family val="2"/>
          </rPr>
          <t xml:space="preserve">Total Drive time for day
</t>
        </r>
      </text>
    </comment>
    <comment ref="P152" authorId="0" shapeId="0" xr:uid="{2C5D7C9F-A08D-4583-9F4B-DEB292C61B5D}">
      <text>
        <r>
          <rPr>
            <sz val="8"/>
            <color indexed="81"/>
            <rFont val="Tahoma"/>
            <family val="2"/>
          </rPr>
          <t xml:space="preserve">Total Duty time for day
</t>
        </r>
      </text>
    </comment>
    <comment ref="Q152" authorId="0" shapeId="0" xr:uid="{5A857B28-9507-421C-8232-D4BCD5B88BAC}">
      <text>
        <r>
          <rPr>
            <sz val="8"/>
            <color indexed="81"/>
            <rFont val="Tahoma"/>
            <family val="2"/>
          </rPr>
          <t xml:space="preserve">Total Drive time for day
</t>
        </r>
      </text>
    </comment>
    <comment ref="T152" authorId="0" shapeId="0" xr:uid="{BC9C0FA5-1CF4-4C96-8D72-747D8A5F1BA9}">
      <text>
        <r>
          <rPr>
            <sz val="8"/>
            <color indexed="81"/>
            <rFont val="Tahoma"/>
            <family val="2"/>
          </rPr>
          <t xml:space="preserve">Total Duty time for day
</t>
        </r>
      </text>
    </comment>
    <comment ref="U152" authorId="0" shapeId="0" xr:uid="{4CE9FA0E-DDAF-4D87-B2E8-72985377E9A1}">
      <text>
        <r>
          <rPr>
            <sz val="8"/>
            <color indexed="81"/>
            <rFont val="Tahoma"/>
            <family val="2"/>
          </rPr>
          <t xml:space="preserve">Total Drive time for day
</t>
        </r>
      </text>
    </comment>
    <comment ref="X152" authorId="0" shapeId="0" xr:uid="{87A68C26-F562-4D51-9697-F83921E62CA5}">
      <text>
        <r>
          <rPr>
            <sz val="8"/>
            <color indexed="81"/>
            <rFont val="Tahoma"/>
            <family val="2"/>
          </rPr>
          <t xml:space="preserve">Total Duty time for day
</t>
        </r>
      </text>
    </comment>
    <comment ref="Y152" authorId="0" shapeId="0" xr:uid="{51285117-962A-4695-A2E0-D7144D58750E}">
      <text>
        <r>
          <rPr>
            <sz val="8"/>
            <color indexed="81"/>
            <rFont val="Tahoma"/>
            <family val="2"/>
          </rPr>
          <t xml:space="preserve">Total Drive time for day
</t>
        </r>
      </text>
    </comment>
    <comment ref="AB152" authorId="0" shapeId="0" xr:uid="{8D88605A-4E1D-40E9-92D7-441F26D4D6D2}">
      <text>
        <r>
          <rPr>
            <sz val="8"/>
            <color indexed="81"/>
            <rFont val="Tahoma"/>
            <family val="2"/>
          </rPr>
          <t xml:space="preserve">Total Duty time for day
</t>
        </r>
      </text>
    </comment>
    <comment ref="AC152" authorId="0" shapeId="0" xr:uid="{45485F5E-E05F-4DDA-B322-EAE6C3C2DD3A}">
      <text>
        <r>
          <rPr>
            <sz val="8"/>
            <color indexed="81"/>
            <rFont val="Tahoma"/>
            <family val="2"/>
          </rPr>
          <t xml:space="preserve">Total Drive time for day
</t>
        </r>
      </text>
    </comment>
    <comment ref="AE152" authorId="0" shapeId="0" xr:uid="{9FD46D9C-0F1B-4597-8EF4-D576490808B2}">
      <text>
        <r>
          <rPr>
            <sz val="8"/>
            <color indexed="81"/>
            <rFont val="Tahoma"/>
            <family val="2"/>
          </rPr>
          <t xml:space="preserve">Total Duty time for day
</t>
        </r>
      </text>
    </comment>
    <comment ref="AF152" authorId="0" shapeId="0" xr:uid="{800F4B50-6C6B-49C0-B34B-E165D22699E1}">
      <text>
        <r>
          <rPr>
            <sz val="8"/>
            <color indexed="81"/>
            <rFont val="Tahoma"/>
            <family val="2"/>
          </rPr>
          <t xml:space="preserve">Insert Paid Hours from PSP.  Must be inputted as time 00:00
</t>
        </r>
      </text>
    </comment>
    <comment ref="AG152" authorId="1" shapeId="0" xr:uid="{5557ED04-CAFA-4F58-A4CC-7C0806E5DAB8}">
      <text>
        <r>
          <rPr>
            <b/>
            <sz val="9"/>
            <color indexed="81"/>
            <rFont val="Tahoma"/>
            <family val="2"/>
          </rPr>
          <t xml:space="preserve">Insert reason for Variance
</t>
        </r>
      </text>
    </comment>
    <comment ref="D160" authorId="0" shapeId="0" xr:uid="{7525D23B-1AE4-40A4-B4DA-D9080C103E20}">
      <text>
        <r>
          <rPr>
            <sz val="8"/>
            <color indexed="81"/>
            <rFont val="Tahoma"/>
            <family val="2"/>
          </rPr>
          <t xml:space="preserve">Total Duty time for day
</t>
        </r>
      </text>
    </comment>
    <comment ref="E160" authorId="0" shapeId="0" xr:uid="{9F1723A1-539B-4084-B611-B8717FCCAFBE}">
      <text>
        <r>
          <rPr>
            <sz val="8"/>
            <color indexed="81"/>
            <rFont val="Tahoma"/>
            <family val="2"/>
          </rPr>
          <t xml:space="preserve">Total Drive time for day
</t>
        </r>
      </text>
    </comment>
    <comment ref="H160" authorId="0" shapeId="0" xr:uid="{B2EB43D0-FA35-4E0B-84B1-E93E966B52F6}">
      <text>
        <r>
          <rPr>
            <sz val="8"/>
            <color indexed="81"/>
            <rFont val="Tahoma"/>
            <family val="2"/>
          </rPr>
          <t xml:space="preserve">Total Duty time for day
</t>
        </r>
      </text>
    </comment>
    <comment ref="I160" authorId="0" shapeId="0" xr:uid="{0B08036A-33D6-4D2E-BAFA-A1065D636E04}">
      <text>
        <r>
          <rPr>
            <sz val="8"/>
            <color indexed="81"/>
            <rFont val="Tahoma"/>
            <family val="2"/>
          </rPr>
          <t xml:space="preserve">Total Drive time for day
</t>
        </r>
      </text>
    </comment>
    <comment ref="L160" authorId="0" shapeId="0" xr:uid="{8191AA8A-67DC-4DC2-9A0C-414253C9879E}">
      <text>
        <r>
          <rPr>
            <sz val="8"/>
            <color indexed="81"/>
            <rFont val="Tahoma"/>
            <family val="2"/>
          </rPr>
          <t xml:space="preserve">Total Duty time for day
</t>
        </r>
      </text>
    </comment>
    <comment ref="M160" authorId="0" shapeId="0" xr:uid="{B40A2334-D2C9-4ABD-B4CE-1AF8A1E5EF98}">
      <text>
        <r>
          <rPr>
            <sz val="8"/>
            <color indexed="81"/>
            <rFont val="Tahoma"/>
            <family val="2"/>
          </rPr>
          <t xml:space="preserve">Total Drive time for day
</t>
        </r>
      </text>
    </comment>
    <comment ref="P160" authorId="0" shapeId="0" xr:uid="{05CAF3C1-9BEB-4A3B-BD38-58FA07FB665D}">
      <text>
        <r>
          <rPr>
            <sz val="8"/>
            <color indexed="81"/>
            <rFont val="Tahoma"/>
            <family val="2"/>
          </rPr>
          <t xml:space="preserve">Total Duty time for day
</t>
        </r>
      </text>
    </comment>
    <comment ref="Q160" authorId="0" shapeId="0" xr:uid="{47DFFC05-CDD7-4FC8-8883-27E59CCD8457}">
      <text>
        <r>
          <rPr>
            <sz val="8"/>
            <color indexed="81"/>
            <rFont val="Tahoma"/>
            <family val="2"/>
          </rPr>
          <t xml:space="preserve">Total Drive time for day
</t>
        </r>
      </text>
    </comment>
    <comment ref="T160" authorId="0" shapeId="0" xr:uid="{A4424B82-3DD8-420B-9463-FBFAA251F14C}">
      <text>
        <r>
          <rPr>
            <sz val="8"/>
            <color indexed="81"/>
            <rFont val="Tahoma"/>
            <family val="2"/>
          </rPr>
          <t xml:space="preserve">Total Duty time for day
</t>
        </r>
      </text>
    </comment>
    <comment ref="U160" authorId="0" shapeId="0" xr:uid="{FD189CEB-30D6-40B9-AC23-215AAC28269D}">
      <text>
        <r>
          <rPr>
            <sz val="8"/>
            <color indexed="81"/>
            <rFont val="Tahoma"/>
            <family val="2"/>
          </rPr>
          <t xml:space="preserve">Total Drive time for day
</t>
        </r>
      </text>
    </comment>
    <comment ref="X160" authorId="0" shapeId="0" xr:uid="{6152F18E-A74A-4ECE-B45A-327EF8E91887}">
      <text>
        <r>
          <rPr>
            <sz val="8"/>
            <color indexed="81"/>
            <rFont val="Tahoma"/>
            <family val="2"/>
          </rPr>
          <t xml:space="preserve">Total Duty time for day
</t>
        </r>
      </text>
    </comment>
    <comment ref="Y160" authorId="0" shapeId="0" xr:uid="{CF33A2CA-052C-485E-82B3-C2851B8E9503}">
      <text>
        <r>
          <rPr>
            <sz val="8"/>
            <color indexed="81"/>
            <rFont val="Tahoma"/>
            <family val="2"/>
          </rPr>
          <t xml:space="preserve">Total Drive time for day
</t>
        </r>
      </text>
    </comment>
    <comment ref="AB160" authorId="0" shapeId="0" xr:uid="{6065F6D7-9A5A-418B-996D-9568099900A5}">
      <text>
        <r>
          <rPr>
            <sz val="8"/>
            <color indexed="81"/>
            <rFont val="Tahoma"/>
            <family val="2"/>
          </rPr>
          <t xml:space="preserve">Total Duty time for day
</t>
        </r>
      </text>
    </comment>
    <comment ref="AC160" authorId="0" shapeId="0" xr:uid="{B43ED795-4CBC-4D5B-8DE0-BE168315D3F5}">
      <text>
        <r>
          <rPr>
            <sz val="8"/>
            <color indexed="81"/>
            <rFont val="Tahoma"/>
            <family val="2"/>
          </rPr>
          <t xml:space="preserve">Total Drive time for day
</t>
        </r>
      </text>
    </comment>
    <comment ref="AE160" authorId="0" shapeId="0" xr:uid="{65A65202-FF61-4E3E-A01E-95B31040D143}">
      <text>
        <r>
          <rPr>
            <sz val="8"/>
            <color indexed="81"/>
            <rFont val="Tahoma"/>
            <family val="2"/>
          </rPr>
          <t xml:space="preserve">Total Duty time for day
</t>
        </r>
      </text>
    </comment>
    <comment ref="AF160" authorId="0" shapeId="0" xr:uid="{B1806C34-BD61-4761-B496-D65CF3F0DCAB}">
      <text>
        <r>
          <rPr>
            <sz val="8"/>
            <color indexed="81"/>
            <rFont val="Tahoma"/>
            <family val="2"/>
          </rPr>
          <t xml:space="preserve">Insert Paid Hours from PSP.  Must be inputted as time 00:00
</t>
        </r>
      </text>
    </comment>
    <comment ref="AG160" authorId="1" shapeId="0" xr:uid="{EBF22832-8B1F-4738-BF88-33E608CA9D92}">
      <text>
        <r>
          <rPr>
            <b/>
            <sz val="9"/>
            <color indexed="81"/>
            <rFont val="Tahoma"/>
            <family val="2"/>
          </rPr>
          <t xml:space="preserve">Insert reason for Variance
</t>
        </r>
      </text>
    </comment>
    <comment ref="D168" authorId="0" shapeId="0" xr:uid="{3B3AC5DC-6E0F-406C-9D91-2DC7DA08BF1B}">
      <text>
        <r>
          <rPr>
            <sz val="8"/>
            <color indexed="81"/>
            <rFont val="Tahoma"/>
            <family val="2"/>
          </rPr>
          <t xml:space="preserve">Total Duty time for day
</t>
        </r>
      </text>
    </comment>
    <comment ref="E168" authorId="0" shapeId="0" xr:uid="{4E69052A-9561-4881-B1A1-05BB87AD6A43}">
      <text>
        <r>
          <rPr>
            <sz val="8"/>
            <color indexed="81"/>
            <rFont val="Tahoma"/>
            <family val="2"/>
          </rPr>
          <t xml:space="preserve">Total Drive time for day
</t>
        </r>
      </text>
    </comment>
    <comment ref="H168" authorId="0" shapeId="0" xr:uid="{E00660D6-D8A2-413C-A53E-1D699AF89F51}">
      <text>
        <r>
          <rPr>
            <sz val="8"/>
            <color indexed="81"/>
            <rFont val="Tahoma"/>
            <family val="2"/>
          </rPr>
          <t xml:space="preserve">Total Duty time for day
</t>
        </r>
      </text>
    </comment>
    <comment ref="I168" authorId="0" shapeId="0" xr:uid="{5322B6BE-5C38-48EC-9DBC-9D2F7B8C457F}">
      <text>
        <r>
          <rPr>
            <sz val="8"/>
            <color indexed="81"/>
            <rFont val="Tahoma"/>
            <family val="2"/>
          </rPr>
          <t xml:space="preserve">Total Drive time for day
</t>
        </r>
      </text>
    </comment>
    <comment ref="L168" authorId="0" shapeId="0" xr:uid="{9315EDB5-D723-430E-AE97-E6026D2BCD93}">
      <text>
        <r>
          <rPr>
            <sz val="8"/>
            <color indexed="81"/>
            <rFont val="Tahoma"/>
            <family val="2"/>
          </rPr>
          <t xml:space="preserve">Total Duty time for day
</t>
        </r>
      </text>
    </comment>
    <comment ref="M168" authorId="0" shapeId="0" xr:uid="{03EEDB70-A71F-42D1-A1AB-F140B1AD946B}">
      <text>
        <r>
          <rPr>
            <sz val="8"/>
            <color indexed="81"/>
            <rFont val="Tahoma"/>
            <family val="2"/>
          </rPr>
          <t xml:space="preserve">Total Drive time for day
</t>
        </r>
      </text>
    </comment>
    <comment ref="P168" authorId="0" shapeId="0" xr:uid="{A72000DB-CC3D-41C1-B7DF-1C3F0A6811A8}">
      <text>
        <r>
          <rPr>
            <sz val="8"/>
            <color indexed="81"/>
            <rFont val="Tahoma"/>
            <family val="2"/>
          </rPr>
          <t xml:space="preserve">Total Duty time for day
</t>
        </r>
      </text>
    </comment>
    <comment ref="Q168" authorId="0" shapeId="0" xr:uid="{94B419FB-197B-47E8-9458-AA200DA06AAC}">
      <text>
        <r>
          <rPr>
            <sz val="8"/>
            <color indexed="81"/>
            <rFont val="Tahoma"/>
            <family val="2"/>
          </rPr>
          <t xml:space="preserve">Total Drive time for day
</t>
        </r>
      </text>
    </comment>
    <comment ref="T168" authorId="0" shapeId="0" xr:uid="{6DD2C466-803C-4C74-9888-6B8848956ECA}">
      <text>
        <r>
          <rPr>
            <sz val="8"/>
            <color indexed="81"/>
            <rFont val="Tahoma"/>
            <family val="2"/>
          </rPr>
          <t xml:space="preserve">Total Duty time for day
</t>
        </r>
      </text>
    </comment>
    <comment ref="U168" authorId="0" shapeId="0" xr:uid="{BCD18ABB-9CA1-4DEA-B9E7-3D5FCC80ED77}">
      <text>
        <r>
          <rPr>
            <sz val="8"/>
            <color indexed="81"/>
            <rFont val="Tahoma"/>
            <family val="2"/>
          </rPr>
          <t xml:space="preserve">Total Drive time for day
</t>
        </r>
      </text>
    </comment>
    <comment ref="X168" authorId="0" shapeId="0" xr:uid="{0856DC07-0BFF-4A1A-BE16-9E8853DAD179}">
      <text>
        <r>
          <rPr>
            <sz val="8"/>
            <color indexed="81"/>
            <rFont val="Tahoma"/>
            <family val="2"/>
          </rPr>
          <t xml:space="preserve">Total Duty time for day
</t>
        </r>
      </text>
    </comment>
    <comment ref="Y168" authorId="0" shapeId="0" xr:uid="{DF255E07-07EB-4C9C-B3D6-1B12044C6627}">
      <text>
        <r>
          <rPr>
            <sz val="8"/>
            <color indexed="81"/>
            <rFont val="Tahoma"/>
            <family val="2"/>
          </rPr>
          <t xml:space="preserve">Total Drive time for day
</t>
        </r>
      </text>
    </comment>
    <comment ref="AB168" authorId="0" shapeId="0" xr:uid="{EFF16924-F69C-4855-8E93-A42A5C7A024E}">
      <text>
        <r>
          <rPr>
            <sz val="8"/>
            <color indexed="81"/>
            <rFont val="Tahoma"/>
            <family val="2"/>
          </rPr>
          <t xml:space="preserve">Total Duty time for day
</t>
        </r>
      </text>
    </comment>
    <comment ref="AC168" authorId="0" shapeId="0" xr:uid="{E884C1B4-2E3B-4C74-8A03-FCC3CEB3AC59}">
      <text>
        <r>
          <rPr>
            <sz val="8"/>
            <color indexed="81"/>
            <rFont val="Tahoma"/>
            <family val="2"/>
          </rPr>
          <t xml:space="preserve">Total Drive time for day
</t>
        </r>
      </text>
    </comment>
    <comment ref="AE168" authorId="0" shapeId="0" xr:uid="{D1CFAEB6-4914-423C-BF8D-B013050B7FED}">
      <text>
        <r>
          <rPr>
            <sz val="8"/>
            <color indexed="81"/>
            <rFont val="Tahoma"/>
            <family val="2"/>
          </rPr>
          <t xml:space="preserve">Total Duty time for day
</t>
        </r>
      </text>
    </comment>
    <comment ref="AF168" authorId="0" shapeId="0" xr:uid="{F3E9FB67-089E-4A79-AE25-F6EA1BDE065F}">
      <text>
        <r>
          <rPr>
            <sz val="8"/>
            <color indexed="81"/>
            <rFont val="Tahoma"/>
            <family val="2"/>
          </rPr>
          <t xml:space="preserve">Insert Paid Hours from PSP.  Must be inputted as time 00:00
</t>
        </r>
      </text>
    </comment>
    <comment ref="AG168" authorId="1" shapeId="0" xr:uid="{967265BF-F047-49AD-9902-33D8D8FDEE9F}">
      <text>
        <r>
          <rPr>
            <b/>
            <sz val="9"/>
            <color indexed="81"/>
            <rFont val="Tahoma"/>
            <family val="2"/>
          </rPr>
          <t xml:space="preserve">Insert reason for Variance
</t>
        </r>
      </text>
    </comment>
    <comment ref="D176" authorId="0" shapeId="0" xr:uid="{E6AE5CDA-331A-443D-907C-C98D7949B47F}">
      <text>
        <r>
          <rPr>
            <sz val="8"/>
            <color indexed="81"/>
            <rFont val="Tahoma"/>
            <family val="2"/>
          </rPr>
          <t xml:space="preserve">Total Duty time for day
</t>
        </r>
      </text>
    </comment>
    <comment ref="E176" authorId="0" shapeId="0" xr:uid="{7F752525-2774-40B2-AED0-735C3737E451}">
      <text>
        <r>
          <rPr>
            <sz val="8"/>
            <color indexed="81"/>
            <rFont val="Tahoma"/>
            <family val="2"/>
          </rPr>
          <t xml:space="preserve">Total Drive time for day
</t>
        </r>
      </text>
    </comment>
    <comment ref="H176" authorId="0" shapeId="0" xr:uid="{02DC20FC-07B6-4542-8842-EC2833A9DC5C}">
      <text>
        <r>
          <rPr>
            <sz val="8"/>
            <color indexed="81"/>
            <rFont val="Tahoma"/>
            <family val="2"/>
          </rPr>
          <t xml:space="preserve">Total Duty time for day
</t>
        </r>
      </text>
    </comment>
    <comment ref="I176" authorId="0" shapeId="0" xr:uid="{9F413F47-D9B0-4E48-B2DC-A5D4669DE095}">
      <text>
        <r>
          <rPr>
            <sz val="8"/>
            <color indexed="81"/>
            <rFont val="Tahoma"/>
            <family val="2"/>
          </rPr>
          <t xml:space="preserve">Total Drive time for day
</t>
        </r>
      </text>
    </comment>
    <comment ref="L176" authorId="0" shapeId="0" xr:uid="{904DFB24-18D5-4B20-BC78-DB186EE63EE7}">
      <text>
        <r>
          <rPr>
            <sz val="8"/>
            <color indexed="81"/>
            <rFont val="Tahoma"/>
            <family val="2"/>
          </rPr>
          <t xml:space="preserve">Total Duty time for day
</t>
        </r>
      </text>
    </comment>
    <comment ref="M176" authorId="0" shapeId="0" xr:uid="{8332360A-C2D4-4003-BF93-BDA28D0F8FDB}">
      <text>
        <r>
          <rPr>
            <sz val="8"/>
            <color indexed="81"/>
            <rFont val="Tahoma"/>
            <family val="2"/>
          </rPr>
          <t xml:space="preserve">Total Drive time for day
</t>
        </r>
      </text>
    </comment>
    <comment ref="P176" authorId="0" shapeId="0" xr:uid="{FDEF13DA-F9DB-42EF-B8FA-BDB354369E91}">
      <text>
        <r>
          <rPr>
            <sz val="8"/>
            <color indexed="81"/>
            <rFont val="Tahoma"/>
            <family val="2"/>
          </rPr>
          <t xml:space="preserve">Total Duty time for day
</t>
        </r>
      </text>
    </comment>
    <comment ref="Q176" authorId="0" shapeId="0" xr:uid="{495082B5-4647-4E97-BBF7-9C5AFF2198B7}">
      <text>
        <r>
          <rPr>
            <sz val="8"/>
            <color indexed="81"/>
            <rFont val="Tahoma"/>
            <family val="2"/>
          </rPr>
          <t xml:space="preserve">Total Drive time for day
</t>
        </r>
      </text>
    </comment>
    <comment ref="T176" authorId="0" shapeId="0" xr:uid="{BE67F94A-E840-4449-A215-5BE074D4C74C}">
      <text>
        <r>
          <rPr>
            <sz val="8"/>
            <color indexed="81"/>
            <rFont val="Tahoma"/>
            <family val="2"/>
          </rPr>
          <t xml:space="preserve">Total Duty time for day
</t>
        </r>
      </text>
    </comment>
    <comment ref="U176" authorId="0" shapeId="0" xr:uid="{19306CEC-ADC6-4390-B0CA-5594DC4AEED0}">
      <text>
        <r>
          <rPr>
            <sz val="8"/>
            <color indexed="81"/>
            <rFont val="Tahoma"/>
            <family val="2"/>
          </rPr>
          <t xml:space="preserve">Total Drive time for day
</t>
        </r>
      </text>
    </comment>
    <comment ref="X176" authorId="0" shapeId="0" xr:uid="{E8BDC0FC-CDBC-4941-B68C-69890471580E}">
      <text>
        <r>
          <rPr>
            <sz val="8"/>
            <color indexed="81"/>
            <rFont val="Tahoma"/>
            <family val="2"/>
          </rPr>
          <t xml:space="preserve">Total Duty time for day
</t>
        </r>
      </text>
    </comment>
    <comment ref="Y176" authorId="0" shapeId="0" xr:uid="{8329DED8-386C-4D7A-B940-0AA6B9E2F5F1}">
      <text>
        <r>
          <rPr>
            <sz val="8"/>
            <color indexed="81"/>
            <rFont val="Tahoma"/>
            <family val="2"/>
          </rPr>
          <t xml:space="preserve">Total Drive time for day
</t>
        </r>
      </text>
    </comment>
    <comment ref="AB176" authorId="0" shapeId="0" xr:uid="{3E54861B-8437-40E0-8FD6-13D4888A6356}">
      <text>
        <r>
          <rPr>
            <sz val="8"/>
            <color indexed="81"/>
            <rFont val="Tahoma"/>
            <family val="2"/>
          </rPr>
          <t xml:space="preserve">Total Duty time for day
</t>
        </r>
      </text>
    </comment>
    <comment ref="AC176" authorId="0" shapeId="0" xr:uid="{E5D5DC29-7A91-4FDE-A872-13DD5C9BF85F}">
      <text>
        <r>
          <rPr>
            <sz val="8"/>
            <color indexed="81"/>
            <rFont val="Tahoma"/>
            <family val="2"/>
          </rPr>
          <t xml:space="preserve">Total Drive time for day
</t>
        </r>
      </text>
    </comment>
    <comment ref="AE176" authorId="0" shapeId="0" xr:uid="{E7F3F16B-318E-4570-B230-9D158A3DB309}">
      <text>
        <r>
          <rPr>
            <sz val="8"/>
            <color indexed="81"/>
            <rFont val="Tahoma"/>
            <family val="2"/>
          </rPr>
          <t xml:space="preserve">Total Duty time for day
</t>
        </r>
      </text>
    </comment>
    <comment ref="AF176" authorId="0" shapeId="0" xr:uid="{DBCE5A8B-AF85-4DE2-92FB-DE04CF093ECA}">
      <text>
        <r>
          <rPr>
            <sz val="8"/>
            <color indexed="81"/>
            <rFont val="Tahoma"/>
            <family val="2"/>
          </rPr>
          <t xml:space="preserve">Insert Paid Hours from PSP.  Must be inputted as time 00:00
</t>
        </r>
      </text>
    </comment>
    <comment ref="AG176" authorId="1" shapeId="0" xr:uid="{65901628-9151-4782-BFF1-248DA8B2B4B1}">
      <text>
        <r>
          <rPr>
            <b/>
            <sz val="9"/>
            <color indexed="81"/>
            <rFont val="Tahoma"/>
            <family val="2"/>
          </rPr>
          <t xml:space="preserve">Insert reason for Variance
</t>
        </r>
      </text>
    </comment>
    <comment ref="D184" authorId="0" shapeId="0" xr:uid="{F1881DE7-4062-4AA6-97EB-998E84C96B21}">
      <text>
        <r>
          <rPr>
            <sz val="8"/>
            <color indexed="81"/>
            <rFont val="Tahoma"/>
            <family val="2"/>
          </rPr>
          <t xml:space="preserve">Total Duty time for day
</t>
        </r>
      </text>
    </comment>
    <comment ref="E184" authorId="0" shapeId="0" xr:uid="{AB4D39D9-EE3F-4549-A353-5198CFFED91F}">
      <text>
        <r>
          <rPr>
            <sz val="8"/>
            <color indexed="81"/>
            <rFont val="Tahoma"/>
            <family val="2"/>
          </rPr>
          <t xml:space="preserve">Total Drive time for day
</t>
        </r>
      </text>
    </comment>
    <comment ref="H184" authorId="0" shapeId="0" xr:uid="{318FF1AB-FE13-4A39-9F8F-3EA45F561294}">
      <text>
        <r>
          <rPr>
            <sz val="8"/>
            <color indexed="81"/>
            <rFont val="Tahoma"/>
            <family val="2"/>
          </rPr>
          <t xml:space="preserve">Total Duty time for day
</t>
        </r>
      </text>
    </comment>
    <comment ref="I184" authorId="0" shapeId="0" xr:uid="{FB36D080-BC76-4819-98AD-5E701BC0E217}">
      <text>
        <r>
          <rPr>
            <sz val="8"/>
            <color indexed="81"/>
            <rFont val="Tahoma"/>
            <family val="2"/>
          </rPr>
          <t xml:space="preserve">Total Drive time for day
</t>
        </r>
      </text>
    </comment>
    <comment ref="L184" authorId="0" shapeId="0" xr:uid="{C8B65F62-1EBD-446E-ADBA-BCBB203F5168}">
      <text>
        <r>
          <rPr>
            <sz val="8"/>
            <color indexed="81"/>
            <rFont val="Tahoma"/>
            <family val="2"/>
          </rPr>
          <t xml:space="preserve">Total Duty time for day
</t>
        </r>
      </text>
    </comment>
    <comment ref="M184" authorId="0" shapeId="0" xr:uid="{C5B74EA7-B302-4451-862C-DADE3B0ED71E}">
      <text>
        <r>
          <rPr>
            <sz val="8"/>
            <color indexed="81"/>
            <rFont val="Tahoma"/>
            <family val="2"/>
          </rPr>
          <t xml:space="preserve">Total Drive time for day
</t>
        </r>
      </text>
    </comment>
    <comment ref="P184" authorId="0" shapeId="0" xr:uid="{7C43C0DC-3A2F-40AA-9FFE-7060A1EE1700}">
      <text>
        <r>
          <rPr>
            <sz val="8"/>
            <color indexed="81"/>
            <rFont val="Tahoma"/>
            <family val="2"/>
          </rPr>
          <t xml:space="preserve">Total Duty time for day
</t>
        </r>
      </text>
    </comment>
    <comment ref="Q184" authorId="0" shapeId="0" xr:uid="{E65CC10A-685A-48B9-924E-BA05E0EC5CFD}">
      <text>
        <r>
          <rPr>
            <sz val="8"/>
            <color indexed="81"/>
            <rFont val="Tahoma"/>
            <family val="2"/>
          </rPr>
          <t xml:space="preserve">Total Drive time for day
</t>
        </r>
      </text>
    </comment>
    <comment ref="T184" authorId="0" shapeId="0" xr:uid="{C65373B9-8C21-424D-8284-0912FC7C66BB}">
      <text>
        <r>
          <rPr>
            <sz val="8"/>
            <color indexed="81"/>
            <rFont val="Tahoma"/>
            <family val="2"/>
          </rPr>
          <t xml:space="preserve">Total Duty time for day
</t>
        </r>
      </text>
    </comment>
    <comment ref="U184" authorId="0" shapeId="0" xr:uid="{21D908D2-DC86-4F63-BF3D-8B790F4DA281}">
      <text>
        <r>
          <rPr>
            <sz val="8"/>
            <color indexed="81"/>
            <rFont val="Tahoma"/>
            <family val="2"/>
          </rPr>
          <t xml:space="preserve">Total Drive time for day
</t>
        </r>
      </text>
    </comment>
    <comment ref="X184" authorId="0" shapeId="0" xr:uid="{6C11975B-679D-472D-994F-A7CD3E79D69E}">
      <text>
        <r>
          <rPr>
            <sz val="8"/>
            <color indexed="81"/>
            <rFont val="Tahoma"/>
            <family val="2"/>
          </rPr>
          <t xml:space="preserve">Total Duty time for day
</t>
        </r>
      </text>
    </comment>
    <comment ref="Y184" authorId="0" shapeId="0" xr:uid="{EC614C8D-BCB6-4D10-B877-2AE9137E9DAB}">
      <text>
        <r>
          <rPr>
            <sz val="8"/>
            <color indexed="81"/>
            <rFont val="Tahoma"/>
            <family val="2"/>
          </rPr>
          <t xml:space="preserve">Total Drive time for day
</t>
        </r>
      </text>
    </comment>
    <comment ref="AB184" authorId="0" shapeId="0" xr:uid="{F8332BDD-F63E-4FDB-BB66-3EFFF96D99C1}">
      <text>
        <r>
          <rPr>
            <sz val="8"/>
            <color indexed="81"/>
            <rFont val="Tahoma"/>
            <family val="2"/>
          </rPr>
          <t xml:space="preserve">Total Duty time for day
</t>
        </r>
      </text>
    </comment>
    <comment ref="AC184" authorId="0" shapeId="0" xr:uid="{81E07493-1A84-4DF8-B687-98EC0CD92470}">
      <text>
        <r>
          <rPr>
            <sz val="8"/>
            <color indexed="81"/>
            <rFont val="Tahoma"/>
            <family val="2"/>
          </rPr>
          <t xml:space="preserve">Total Drive time for day
</t>
        </r>
      </text>
    </comment>
    <comment ref="AE184" authorId="0" shapeId="0" xr:uid="{71601D9D-93E2-46BF-96FC-3E1EFE6BF93C}">
      <text>
        <r>
          <rPr>
            <sz val="8"/>
            <color indexed="81"/>
            <rFont val="Tahoma"/>
            <family val="2"/>
          </rPr>
          <t xml:space="preserve">Total Duty time for day
</t>
        </r>
      </text>
    </comment>
    <comment ref="AF184" authorId="0" shapeId="0" xr:uid="{C4B0812C-3971-49B0-90CF-2504DCC7E53C}">
      <text>
        <r>
          <rPr>
            <sz val="8"/>
            <color indexed="81"/>
            <rFont val="Tahoma"/>
            <family val="2"/>
          </rPr>
          <t xml:space="preserve">Insert Paid Hours from PSP.  Must be inputted as time 00:00
</t>
        </r>
      </text>
    </comment>
    <comment ref="AG184" authorId="1" shapeId="0" xr:uid="{616996F9-B54F-4887-9A4E-9B69C968B86C}">
      <text>
        <r>
          <rPr>
            <b/>
            <sz val="9"/>
            <color indexed="81"/>
            <rFont val="Tahoma"/>
            <family val="2"/>
          </rPr>
          <t xml:space="preserve">Insert reason for Variance
</t>
        </r>
      </text>
    </comment>
    <comment ref="D192" authorId="0" shapeId="0" xr:uid="{D3D9195B-BFD7-45E0-A046-2A5F6FB6A789}">
      <text>
        <r>
          <rPr>
            <sz val="8"/>
            <color indexed="81"/>
            <rFont val="Tahoma"/>
            <family val="2"/>
          </rPr>
          <t xml:space="preserve">Total Duty time for day
</t>
        </r>
      </text>
    </comment>
    <comment ref="E192" authorId="0" shapeId="0" xr:uid="{21AC2175-F9F6-4B2C-87A4-49DABAFCD6AA}">
      <text>
        <r>
          <rPr>
            <sz val="8"/>
            <color indexed="81"/>
            <rFont val="Tahoma"/>
            <family val="2"/>
          </rPr>
          <t xml:space="preserve">Total Drive time for day
</t>
        </r>
      </text>
    </comment>
    <comment ref="H192" authorId="0" shapeId="0" xr:uid="{6DD2E31C-1355-4266-B13B-414A94E77CC2}">
      <text>
        <r>
          <rPr>
            <sz val="8"/>
            <color indexed="81"/>
            <rFont val="Tahoma"/>
            <family val="2"/>
          </rPr>
          <t xml:space="preserve">Total Duty time for day
</t>
        </r>
      </text>
    </comment>
    <comment ref="I192" authorId="0" shapeId="0" xr:uid="{6BE05A05-8F04-4886-9A60-B57EEE321B4F}">
      <text>
        <r>
          <rPr>
            <sz val="8"/>
            <color indexed="81"/>
            <rFont val="Tahoma"/>
            <family val="2"/>
          </rPr>
          <t xml:space="preserve">Total Drive time for day
</t>
        </r>
      </text>
    </comment>
    <comment ref="L192" authorId="0" shapeId="0" xr:uid="{72E53939-37B7-47E8-BEB3-CD8A19C1B99B}">
      <text>
        <r>
          <rPr>
            <sz val="8"/>
            <color indexed="81"/>
            <rFont val="Tahoma"/>
            <family val="2"/>
          </rPr>
          <t xml:space="preserve">Total Duty time for day
</t>
        </r>
      </text>
    </comment>
    <comment ref="M192" authorId="0" shapeId="0" xr:uid="{5D69A3FA-003C-4A41-B121-D15AF8684132}">
      <text>
        <r>
          <rPr>
            <sz val="8"/>
            <color indexed="81"/>
            <rFont val="Tahoma"/>
            <family val="2"/>
          </rPr>
          <t xml:space="preserve">Total Drive time for day
</t>
        </r>
      </text>
    </comment>
    <comment ref="P192" authorId="0" shapeId="0" xr:uid="{6E1AC876-6CCD-4D75-AEB5-658D4DDB8793}">
      <text>
        <r>
          <rPr>
            <sz val="8"/>
            <color indexed="81"/>
            <rFont val="Tahoma"/>
            <family val="2"/>
          </rPr>
          <t xml:space="preserve">Total Duty time for day
</t>
        </r>
      </text>
    </comment>
    <comment ref="Q192" authorId="0" shapeId="0" xr:uid="{A41B64E7-D524-4EBA-B953-7AEE6EDD92CA}">
      <text>
        <r>
          <rPr>
            <sz val="8"/>
            <color indexed="81"/>
            <rFont val="Tahoma"/>
            <family val="2"/>
          </rPr>
          <t xml:space="preserve">Total Drive time for day
</t>
        </r>
      </text>
    </comment>
    <comment ref="T192" authorId="0" shapeId="0" xr:uid="{89652006-FC99-4848-BCE9-1F4A056F801B}">
      <text>
        <r>
          <rPr>
            <sz val="8"/>
            <color indexed="81"/>
            <rFont val="Tahoma"/>
            <family val="2"/>
          </rPr>
          <t xml:space="preserve">Total Duty time for day
</t>
        </r>
      </text>
    </comment>
    <comment ref="U192" authorId="0" shapeId="0" xr:uid="{929B190D-5069-4D21-8E66-0A69B326939A}">
      <text>
        <r>
          <rPr>
            <sz val="8"/>
            <color indexed="81"/>
            <rFont val="Tahoma"/>
            <family val="2"/>
          </rPr>
          <t xml:space="preserve">Total Drive time for day
</t>
        </r>
      </text>
    </comment>
    <comment ref="X192" authorId="0" shapeId="0" xr:uid="{7BB68A88-9E76-4AC7-AD37-42A7FF231716}">
      <text>
        <r>
          <rPr>
            <sz val="8"/>
            <color indexed="81"/>
            <rFont val="Tahoma"/>
            <family val="2"/>
          </rPr>
          <t xml:space="preserve">Total Duty time for day
</t>
        </r>
      </text>
    </comment>
    <comment ref="Y192" authorId="0" shapeId="0" xr:uid="{5BECF4F1-7ADA-42E3-9D3E-1E87093A3921}">
      <text>
        <r>
          <rPr>
            <sz val="8"/>
            <color indexed="81"/>
            <rFont val="Tahoma"/>
            <family val="2"/>
          </rPr>
          <t xml:space="preserve">Total Drive time for day
</t>
        </r>
      </text>
    </comment>
    <comment ref="AB192" authorId="0" shapeId="0" xr:uid="{08D2E2F0-063B-4A4F-9EA2-5A91C12E5193}">
      <text>
        <r>
          <rPr>
            <sz val="8"/>
            <color indexed="81"/>
            <rFont val="Tahoma"/>
            <family val="2"/>
          </rPr>
          <t xml:space="preserve">Total Duty time for day
</t>
        </r>
      </text>
    </comment>
    <comment ref="AC192" authorId="0" shapeId="0" xr:uid="{977647D3-B9FB-476A-AF71-0CC65CFA3939}">
      <text>
        <r>
          <rPr>
            <sz val="8"/>
            <color indexed="81"/>
            <rFont val="Tahoma"/>
            <family val="2"/>
          </rPr>
          <t xml:space="preserve">Total Drive time for day
</t>
        </r>
      </text>
    </comment>
    <comment ref="AE192" authorId="0" shapeId="0" xr:uid="{224F5CC3-619A-4F84-8C27-FA5F2D25893C}">
      <text>
        <r>
          <rPr>
            <sz val="8"/>
            <color indexed="81"/>
            <rFont val="Tahoma"/>
            <family val="2"/>
          </rPr>
          <t xml:space="preserve">Total Duty time for day
</t>
        </r>
      </text>
    </comment>
    <comment ref="AF192" authorId="0" shapeId="0" xr:uid="{C61B14DD-5363-4CE8-997C-AF3BB61C9026}">
      <text>
        <r>
          <rPr>
            <sz val="8"/>
            <color indexed="81"/>
            <rFont val="Tahoma"/>
            <family val="2"/>
          </rPr>
          <t xml:space="preserve">Insert Paid Hours from PSP.  Must be inputted as time 00:00
</t>
        </r>
      </text>
    </comment>
    <comment ref="AG192" authorId="1" shapeId="0" xr:uid="{84AC48EC-3D5D-44C4-9E24-5D1C0F31619A}">
      <text>
        <r>
          <rPr>
            <b/>
            <sz val="9"/>
            <color indexed="81"/>
            <rFont val="Tahoma"/>
            <family val="2"/>
          </rPr>
          <t xml:space="preserve">Insert reason for Variance
</t>
        </r>
      </text>
    </comment>
    <comment ref="D200" authorId="0" shapeId="0" xr:uid="{4AC9E7C7-EBDE-4873-B281-8A49465F96F3}">
      <text>
        <r>
          <rPr>
            <sz val="8"/>
            <color indexed="81"/>
            <rFont val="Tahoma"/>
            <family val="2"/>
          </rPr>
          <t xml:space="preserve">Total Duty time for day
</t>
        </r>
      </text>
    </comment>
    <comment ref="E200" authorId="0" shapeId="0" xr:uid="{7AD2CBB3-65B1-4F22-95E9-47735A1C39C7}">
      <text>
        <r>
          <rPr>
            <sz val="8"/>
            <color indexed="81"/>
            <rFont val="Tahoma"/>
            <family val="2"/>
          </rPr>
          <t xml:space="preserve">Total Drive time for day
</t>
        </r>
      </text>
    </comment>
    <comment ref="H200" authorId="0" shapeId="0" xr:uid="{D6636225-381E-4766-A818-DBFC31A84E80}">
      <text>
        <r>
          <rPr>
            <sz val="8"/>
            <color indexed="81"/>
            <rFont val="Tahoma"/>
            <family val="2"/>
          </rPr>
          <t xml:space="preserve">Total Duty time for day
</t>
        </r>
      </text>
    </comment>
    <comment ref="I200" authorId="0" shapeId="0" xr:uid="{A54B6B21-6266-44B7-B752-8E08AD497D78}">
      <text>
        <r>
          <rPr>
            <sz val="8"/>
            <color indexed="81"/>
            <rFont val="Tahoma"/>
            <family val="2"/>
          </rPr>
          <t xml:space="preserve">Total Drive time for day
</t>
        </r>
      </text>
    </comment>
    <comment ref="L200" authorId="0" shapeId="0" xr:uid="{CB89144E-6F76-48A6-BA56-500B4C8F8878}">
      <text>
        <r>
          <rPr>
            <sz val="8"/>
            <color indexed="81"/>
            <rFont val="Tahoma"/>
            <family val="2"/>
          </rPr>
          <t xml:space="preserve">Total Duty time for day
</t>
        </r>
      </text>
    </comment>
    <comment ref="M200" authorId="0" shapeId="0" xr:uid="{A827C73E-E8AE-4D7B-B584-C959EBAFFCFE}">
      <text>
        <r>
          <rPr>
            <sz val="8"/>
            <color indexed="81"/>
            <rFont val="Tahoma"/>
            <family val="2"/>
          </rPr>
          <t xml:space="preserve">Total Drive time for day
</t>
        </r>
      </text>
    </comment>
    <comment ref="P200" authorId="0" shapeId="0" xr:uid="{13AF8737-2B9A-494E-9522-075DB6944BBB}">
      <text>
        <r>
          <rPr>
            <sz val="8"/>
            <color indexed="81"/>
            <rFont val="Tahoma"/>
            <family val="2"/>
          </rPr>
          <t xml:space="preserve">Total Duty time for day
</t>
        </r>
      </text>
    </comment>
    <comment ref="Q200" authorId="0" shapeId="0" xr:uid="{488B79C4-B2D4-4931-B661-241BC854A90D}">
      <text>
        <r>
          <rPr>
            <sz val="8"/>
            <color indexed="81"/>
            <rFont val="Tahoma"/>
            <family val="2"/>
          </rPr>
          <t xml:space="preserve">Total Drive time for day
</t>
        </r>
      </text>
    </comment>
    <comment ref="T200" authorId="0" shapeId="0" xr:uid="{DBA4B774-40E1-4752-997A-3862BC64FCDA}">
      <text>
        <r>
          <rPr>
            <sz val="8"/>
            <color indexed="81"/>
            <rFont val="Tahoma"/>
            <family val="2"/>
          </rPr>
          <t xml:space="preserve">Total Duty time for day
</t>
        </r>
      </text>
    </comment>
    <comment ref="U200" authorId="0" shapeId="0" xr:uid="{E56D4DC3-AE74-43B1-97B4-5D0ED96C203B}">
      <text>
        <r>
          <rPr>
            <sz val="8"/>
            <color indexed="81"/>
            <rFont val="Tahoma"/>
            <family val="2"/>
          </rPr>
          <t xml:space="preserve">Total Drive time for day
</t>
        </r>
      </text>
    </comment>
    <comment ref="X200" authorId="0" shapeId="0" xr:uid="{7BF1CE6A-1F78-4235-876E-C3A7039381F4}">
      <text>
        <r>
          <rPr>
            <sz val="8"/>
            <color indexed="81"/>
            <rFont val="Tahoma"/>
            <family val="2"/>
          </rPr>
          <t xml:space="preserve">Total Duty time for day
</t>
        </r>
      </text>
    </comment>
    <comment ref="Y200" authorId="0" shapeId="0" xr:uid="{4410E055-FE29-4504-8965-833F47FBBC20}">
      <text>
        <r>
          <rPr>
            <sz val="8"/>
            <color indexed="81"/>
            <rFont val="Tahoma"/>
            <family val="2"/>
          </rPr>
          <t xml:space="preserve">Total Drive time for day
</t>
        </r>
      </text>
    </comment>
    <comment ref="AB200" authorId="0" shapeId="0" xr:uid="{93156AFF-A884-4D42-A691-0545BF512FFC}">
      <text>
        <r>
          <rPr>
            <sz val="8"/>
            <color indexed="81"/>
            <rFont val="Tahoma"/>
            <family val="2"/>
          </rPr>
          <t xml:space="preserve">Total Duty time for day
</t>
        </r>
      </text>
    </comment>
    <comment ref="AC200" authorId="0" shapeId="0" xr:uid="{89B57CEE-6722-40FE-8635-A47A43701052}">
      <text>
        <r>
          <rPr>
            <sz val="8"/>
            <color indexed="81"/>
            <rFont val="Tahoma"/>
            <family val="2"/>
          </rPr>
          <t xml:space="preserve">Total Drive time for day
</t>
        </r>
      </text>
    </comment>
    <comment ref="AE200" authorId="0" shapeId="0" xr:uid="{07A2FE95-4D9D-4E6C-9BC3-870AEBCE6CE2}">
      <text>
        <r>
          <rPr>
            <sz val="8"/>
            <color indexed="81"/>
            <rFont val="Tahoma"/>
            <family val="2"/>
          </rPr>
          <t xml:space="preserve">Total Duty time for day
</t>
        </r>
      </text>
    </comment>
    <comment ref="AF200" authorId="0" shapeId="0" xr:uid="{FB5EE600-1C17-4D86-93FD-5C7D3A0300A4}">
      <text>
        <r>
          <rPr>
            <sz val="8"/>
            <color indexed="81"/>
            <rFont val="Tahoma"/>
            <family val="2"/>
          </rPr>
          <t xml:space="preserve">Insert Paid Hours from PSP.  Must be inputted as time 00:00
</t>
        </r>
      </text>
    </comment>
    <comment ref="AG200" authorId="1" shapeId="0" xr:uid="{1B8C2CFA-3B6C-4E7C-9173-B4B7906F93AD}">
      <text>
        <r>
          <rPr>
            <b/>
            <sz val="9"/>
            <color indexed="81"/>
            <rFont val="Tahoma"/>
            <family val="2"/>
          </rPr>
          <t xml:space="preserve">Insert reason for Variance
</t>
        </r>
      </text>
    </comment>
    <comment ref="D208" authorId="0" shapeId="0" xr:uid="{241BDB7B-DF6E-46A7-8B18-9279992B5950}">
      <text>
        <r>
          <rPr>
            <sz val="8"/>
            <color indexed="81"/>
            <rFont val="Tahoma"/>
            <family val="2"/>
          </rPr>
          <t xml:space="preserve">Total Duty time for day
</t>
        </r>
      </text>
    </comment>
    <comment ref="E208" authorId="0" shapeId="0" xr:uid="{F646526F-BFDC-4E7F-AAA4-D8C5E16B3BC3}">
      <text>
        <r>
          <rPr>
            <sz val="8"/>
            <color indexed="81"/>
            <rFont val="Tahoma"/>
            <family val="2"/>
          </rPr>
          <t xml:space="preserve">Total Drive time for day
</t>
        </r>
      </text>
    </comment>
    <comment ref="H208" authorId="0" shapeId="0" xr:uid="{B4EAF012-BEC5-4862-9D99-25BA25AD0949}">
      <text>
        <r>
          <rPr>
            <sz val="8"/>
            <color indexed="81"/>
            <rFont val="Tahoma"/>
            <family val="2"/>
          </rPr>
          <t xml:space="preserve">Total Duty time for day
</t>
        </r>
      </text>
    </comment>
    <comment ref="I208" authorId="0" shapeId="0" xr:uid="{8BAC6525-7581-48DC-AF0D-6972287119C4}">
      <text>
        <r>
          <rPr>
            <sz val="8"/>
            <color indexed="81"/>
            <rFont val="Tahoma"/>
            <family val="2"/>
          </rPr>
          <t xml:space="preserve">Total Drive time for day
</t>
        </r>
      </text>
    </comment>
    <comment ref="L208" authorId="0" shapeId="0" xr:uid="{3B4D0461-D134-49A8-B985-CF73A22BB4A1}">
      <text>
        <r>
          <rPr>
            <sz val="8"/>
            <color indexed="81"/>
            <rFont val="Tahoma"/>
            <family val="2"/>
          </rPr>
          <t xml:space="preserve">Total Duty time for day
</t>
        </r>
      </text>
    </comment>
    <comment ref="M208" authorId="0" shapeId="0" xr:uid="{F4CBF0E3-5C61-43FD-BE93-7EB151D49B67}">
      <text>
        <r>
          <rPr>
            <sz val="8"/>
            <color indexed="81"/>
            <rFont val="Tahoma"/>
            <family val="2"/>
          </rPr>
          <t xml:space="preserve">Total Drive time for day
</t>
        </r>
      </text>
    </comment>
    <comment ref="P208" authorId="0" shapeId="0" xr:uid="{51E46EF0-999D-4584-9381-1896C91FFA34}">
      <text>
        <r>
          <rPr>
            <sz val="8"/>
            <color indexed="81"/>
            <rFont val="Tahoma"/>
            <family val="2"/>
          </rPr>
          <t xml:space="preserve">Total Duty time for day
</t>
        </r>
      </text>
    </comment>
    <comment ref="Q208" authorId="0" shapeId="0" xr:uid="{0EABCCE8-12A0-4CA3-BEED-A30CE2F9BB46}">
      <text>
        <r>
          <rPr>
            <sz val="8"/>
            <color indexed="81"/>
            <rFont val="Tahoma"/>
            <family val="2"/>
          </rPr>
          <t xml:space="preserve">Total Drive time for day
</t>
        </r>
      </text>
    </comment>
    <comment ref="T208" authorId="0" shapeId="0" xr:uid="{F8501F4B-5CC6-43DE-B14F-68302A422EA9}">
      <text>
        <r>
          <rPr>
            <sz val="8"/>
            <color indexed="81"/>
            <rFont val="Tahoma"/>
            <family val="2"/>
          </rPr>
          <t xml:space="preserve">Total Duty time for day
</t>
        </r>
      </text>
    </comment>
    <comment ref="U208" authorId="0" shapeId="0" xr:uid="{A8680134-48BB-4BC8-AFA5-DC0390C3BF01}">
      <text>
        <r>
          <rPr>
            <sz val="8"/>
            <color indexed="81"/>
            <rFont val="Tahoma"/>
            <family val="2"/>
          </rPr>
          <t xml:space="preserve">Total Drive time for day
</t>
        </r>
      </text>
    </comment>
    <comment ref="X208" authorId="0" shapeId="0" xr:uid="{CEE02C8D-56B9-4329-AF7F-B6C996471666}">
      <text>
        <r>
          <rPr>
            <sz val="8"/>
            <color indexed="81"/>
            <rFont val="Tahoma"/>
            <family val="2"/>
          </rPr>
          <t xml:space="preserve">Total Duty time for day
</t>
        </r>
      </text>
    </comment>
    <comment ref="Y208" authorId="0" shapeId="0" xr:uid="{DBEF78EA-0F68-445C-9258-906770FE0D26}">
      <text>
        <r>
          <rPr>
            <sz val="8"/>
            <color indexed="81"/>
            <rFont val="Tahoma"/>
            <family val="2"/>
          </rPr>
          <t xml:space="preserve">Total Drive time for day
</t>
        </r>
      </text>
    </comment>
    <comment ref="AB208" authorId="0" shapeId="0" xr:uid="{18D3991F-9C59-4BB3-99F2-6F57A0023D72}">
      <text>
        <r>
          <rPr>
            <sz val="8"/>
            <color indexed="81"/>
            <rFont val="Tahoma"/>
            <family val="2"/>
          </rPr>
          <t xml:space="preserve">Total Duty time for day
</t>
        </r>
      </text>
    </comment>
    <comment ref="AC208" authorId="0" shapeId="0" xr:uid="{773C83A4-B3FA-4604-AC4D-64F79E470AA2}">
      <text>
        <r>
          <rPr>
            <sz val="8"/>
            <color indexed="81"/>
            <rFont val="Tahoma"/>
            <family val="2"/>
          </rPr>
          <t xml:space="preserve">Total Drive time for day
</t>
        </r>
      </text>
    </comment>
    <comment ref="AE208" authorId="0" shapeId="0" xr:uid="{67FA8E41-C123-430C-BDFC-BC145CCA5390}">
      <text>
        <r>
          <rPr>
            <sz val="8"/>
            <color indexed="81"/>
            <rFont val="Tahoma"/>
            <family val="2"/>
          </rPr>
          <t xml:space="preserve">Total Duty time for day
</t>
        </r>
      </text>
    </comment>
    <comment ref="AF208" authorId="0" shapeId="0" xr:uid="{3D441EC9-C1E3-4FC9-B933-413307AB249A}">
      <text>
        <r>
          <rPr>
            <sz val="8"/>
            <color indexed="81"/>
            <rFont val="Tahoma"/>
            <family val="2"/>
          </rPr>
          <t xml:space="preserve">Insert Paid Hours from PSP.  Must be inputted as time 00:00
</t>
        </r>
      </text>
    </comment>
    <comment ref="AG208" authorId="1" shapeId="0" xr:uid="{C7AFCFA4-72EB-413C-A576-616C18A24066}">
      <text>
        <r>
          <rPr>
            <b/>
            <sz val="9"/>
            <color indexed="81"/>
            <rFont val="Tahoma"/>
            <family val="2"/>
          </rPr>
          <t xml:space="preserve">Insert reason for Variance
</t>
        </r>
      </text>
    </comment>
    <comment ref="D216" authorId="0" shapeId="0" xr:uid="{50B2CCB4-E519-414D-AB71-766BB94C8B56}">
      <text>
        <r>
          <rPr>
            <sz val="8"/>
            <color indexed="81"/>
            <rFont val="Tahoma"/>
            <family val="2"/>
          </rPr>
          <t xml:space="preserve">Total Duty time for day
</t>
        </r>
      </text>
    </comment>
    <comment ref="E216" authorId="0" shapeId="0" xr:uid="{F846C770-3836-42DB-972C-E3C5ACD17785}">
      <text>
        <r>
          <rPr>
            <sz val="8"/>
            <color indexed="81"/>
            <rFont val="Tahoma"/>
            <family val="2"/>
          </rPr>
          <t xml:space="preserve">Total Drive time for day
</t>
        </r>
      </text>
    </comment>
    <comment ref="H216" authorId="0" shapeId="0" xr:uid="{C7B4DD0B-8B39-4598-BC62-6DDE8D9BD3F6}">
      <text>
        <r>
          <rPr>
            <sz val="8"/>
            <color indexed="81"/>
            <rFont val="Tahoma"/>
            <family val="2"/>
          </rPr>
          <t xml:space="preserve">Total Duty time for day
</t>
        </r>
      </text>
    </comment>
    <comment ref="I216" authorId="0" shapeId="0" xr:uid="{EE09B8E6-5844-48F2-9CD4-B9B4F0F20EA9}">
      <text>
        <r>
          <rPr>
            <sz val="8"/>
            <color indexed="81"/>
            <rFont val="Tahoma"/>
            <family val="2"/>
          </rPr>
          <t xml:space="preserve">Total Drive time for day
</t>
        </r>
      </text>
    </comment>
    <comment ref="L216" authorId="0" shapeId="0" xr:uid="{AAD9F6B6-DF0C-4E0B-B589-D0CC3AB6A53B}">
      <text>
        <r>
          <rPr>
            <sz val="8"/>
            <color indexed="81"/>
            <rFont val="Tahoma"/>
            <family val="2"/>
          </rPr>
          <t xml:space="preserve">Total Duty time for day
</t>
        </r>
      </text>
    </comment>
    <comment ref="M216" authorId="0" shapeId="0" xr:uid="{09198BC6-76BE-4863-BB08-B8928A68EC75}">
      <text>
        <r>
          <rPr>
            <sz val="8"/>
            <color indexed="81"/>
            <rFont val="Tahoma"/>
            <family val="2"/>
          </rPr>
          <t xml:space="preserve">Total Drive time for day
</t>
        </r>
      </text>
    </comment>
    <comment ref="P216" authorId="0" shapeId="0" xr:uid="{F00F536F-677B-42E5-839B-B08B08E25DD0}">
      <text>
        <r>
          <rPr>
            <sz val="8"/>
            <color indexed="81"/>
            <rFont val="Tahoma"/>
            <family val="2"/>
          </rPr>
          <t xml:space="preserve">Total Duty time for day
</t>
        </r>
      </text>
    </comment>
    <comment ref="Q216" authorId="0" shapeId="0" xr:uid="{72B123C8-E2D5-407C-8CDE-F9123EA82904}">
      <text>
        <r>
          <rPr>
            <sz val="8"/>
            <color indexed="81"/>
            <rFont val="Tahoma"/>
            <family val="2"/>
          </rPr>
          <t xml:space="preserve">Total Drive time for day
</t>
        </r>
      </text>
    </comment>
    <comment ref="T216" authorId="0" shapeId="0" xr:uid="{89307702-A40E-4A80-887D-636F3356578E}">
      <text>
        <r>
          <rPr>
            <sz val="8"/>
            <color indexed="81"/>
            <rFont val="Tahoma"/>
            <family val="2"/>
          </rPr>
          <t xml:space="preserve">Total Duty time for day
</t>
        </r>
      </text>
    </comment>
    <comment ref="U216" authorId="0" shapeId="0" xr:uid="{EDDB81C4-3E1B-40D6-9981-5705724729D1}">
      <text>
        <r>
          <rPr>
            <sz val="8"/>
            <color indexed="81"/>
            <rFont val="Tahoma"/>
            <family val="2"/>
          </rPr>
          <t xml:space="preserve">Total Drive time for day
</t>
        </r>
      </text>
    </comment>
    <comment ref="X216" authorId="0" shapeId="0" xr:uid="{BD3EBA63-5511-4222-8693-A1E07ADEB9DC}">
      <text>
        <r>
          <rPr>
            <sz val="8"/>
            <color indexed="81"/>
            <rFont val="Tahoma"/>
            <family val="2"/>
          </rPr>
          <t xml:space="preserve">Total Duty time for day
</t>
        </r>
      </text>
    </comment>
    <comment ref="Y216" authorId="0" shapeId="0" xr:uid="{8381F4E8-AEF6-4CFA-BE3F-2C8757EE5FC8}">
      <text>
        <r>
          <rPr>
            <sz val="8"/>
            <color indexed="81"/>
            <rFont val="Tahoma"/>
            <family val="2"/>
          </rPr>
          <t xml:space="preserve">Total Drive time for day
</t>
        </r>
      </text>
    </comment>
    <comment ref="AB216" authorId="0" shapeId="0" xr:uid="{4095B06C-2F7E-4C9B-A341-998A6E213C84}">
      <text>
        <r>
          <rPr>
            <sz val="8"/>
            <color indexed="81"/>
            <rFont val="Tahoma"/>
            <family val="2"/>
          </rPr>
          <t xml:space="preserve">Total Duty time for day
</t>
        </r>
      </text>
    </comment>
    <comment ref="AC216" authorId="0" shapeId="0" xr:uid="{5F53E21A-1658-4636-B326-3B88D05687DC}">
      <text>
        <r>
          <rPr>
            <sz val="8"/>
            <color indexed="81"/>
            <rFont val="Tahoma"/>
            <family val="2"/>
          </rPr>
          <t xml:space="preserve">Total Drive time for day
</t>
        </r>
      </text>
    </comment>
    <comment ref="AE216" authorId="0" shapeId="0" xr:uid="{F06755CD-130B-4FE9-B76E-199165E78E46}">
      <text>
        <r>
          <rPr>
            <sz val="8"/>
            <color indexed="81"/>
            <rFont val="Tahoma"/>
            <family val="2"/>
          </rPr>
          <t xml:space="preserve">Total Duty time for day
</t>
        </r>
      </text>
    </comment>
    <comment ref="AF216" authorId="0" shapeId="0" xr:uid="{9EE486D2-74B7-43DF-B8E4-F71FC10E7988}">
      <text>
        <r>
          <rPr>
            <sz val="8"/>
            <color indexed="81"/>
            <rFont val="Tahoma"/>
            <family val="2"/>
          </rPr>
          <t xml:space="preserve">Insert Paid Hours from PSP.  Must be inputted as time 00:00
</t>
        </r>
      </text>
    </comment>
    <comment ref="AG216" authorId="1" shapeId="0" xr:uid="{F8138027-1964-411E-B8CA-2A9E092564D8}">
      <text>
        <r>
          <rPr>
            <b/>
            <sz val="9"/>
            <color indexed="81"/>
            <rFont val="Tahoma"/>
            <family val="2"/>
          </rPr>
          <t xml:space="preserve">Insert reason for Variance
</t>
        </r>
      </text>
    </comment>
    <comment ref="D224" authorId="0" shapeId="0" xr:uid="{AF6B4AC9-44A0-4EF9-BF7F-84CA0078125E}">
      <text>
        <r>
          <rPr>
            <sz val="8"/>
            <color indexed="81"/>
            <rFont val="Tahoma"/>
            <family val="2"/>
          </rPr>
          <t xml:space="preserve">Total Duty time for day
</t>
        </r>
      </text>
    </comment>
    <comment ref="E224" authorId="0" shapeId="0" xr:uid="{BB0AAF83-4785-458E-8687-117BD28CCD4D}">
      <text>
        <r>
          <rPr>
            <sz val="8"/>
            <color indexed="81"/>
            <rFont val="Tahoma"/>
            <family val="2"/>
          </rPr>
          <t xml:space="preserve">Total Drive time for day
</t>
        </r>
      </text>
    </comment>
    <comment ref="H224" authorId="0" shapeId="0" xr:uid="{B3F26108-529E-4481-8D37-B4C33D7AAC92}">
      <text>
        <r>
          <rPr>
            <sz val="8"/>
            <color indexed="81"/>
            <rFont val="Tahoma"/>
            <family val="2"/>
          </rPr>
          <t xml:space="preserve">Total Duty time for day
</t>
        </r>
      </text>
    </comment>
    <comment ref="I224" authorId="0" shapeId="0" xr:uid="{570BDDD3-BA28-40AE-BB15-9046693981A5}">
      <text>
        <r>
          <rPr>
            <sz val="8"/>
            <color indexed="81"/>
            <rFont val="Tahoma"/>
            <family val="2"/>
          </rPr>
          <t xml:space="preserve">Total Drive time for day
</t>
        </r>
      </text>
    </comment>
    <comment ref="L224" authorId="0" shapeId="0" xr:uid="{BDE63866-DC5B-4F4B-B90A-1AB26F5425D4}">
      <text>
        <r>
          <rPr>
            <sz val="8"/>
            <color indexed="81"/>
            <rFont val="Tahoma"/>
            <family val="2"/>
          </rPr>
          <t xml:space="preserve">Total Duty time for day
</t>
        </r>
      </text>
    </comment>
    <comment ref="M224" authorId="0" shapeId="0" xr:uid="{B0C00518-05E3-459A-802C-C267CDB6B9CA}">
      <text>
        <r>
          <rPr>
            <sz val="8"/>
            <color indexed="81"/>
            <rFont val="Tahoma"/>
            <family val="2"/>
          </rPr>
          <t xml:space="preserve">Total Drive time for day
</t>
        </r>
      </text>
    </comment>
    <comment ref="P224" authorId="0" shapeId="0" xr:uid="{8C56629D-8B44-4F21-83CE-EE31958D83C7}">
      <text>
        <r>
          <rPr>
            <sz val="8"/>
            <color indexed="81"/>
            <rFont val="Tahoma"/>
            <family val="2"/>
          </rPr>
          <t xml:space="preserve">Total Duty time for day
</t>
        </r>
      </text>
    </comment>
    <comment ref="Q224" authorId="0" shapeId="0" xr:uid="{D1E0BC8C-D8C1-4A13-BE0D-3180B686F741}">
      <text>
        <r>
          <rPr>
            <sz val="8"/>
            <color indexed="81"/>
            <rFont val="Tahoma"/>
            <family val="2"/>
          </rPr>
          <t xml:space="preserve">Total Drive time for day
</t>
        </r>
      </text>
    </comment>
    <comment ref="T224" authorId="0" shapeId="0" xr:uid="{8487C54C-98FC-4CD6-82A1-A7BE0F289A5F}">
      <text>
        <r>
          <rPr>
            <sz val="8"/>
            <color indexed="81"/>
            <rFont val="Tahoma"/>
            <family val="2"/>
          </rPr>
          <t xml:space="preserve">Total Duty time for day
</t>
        </r>
      </text>
    </comment>
    <comment ref="U224" authorId="0" shapeId="0" xr:uid="{C884DEC0-E366-4E35-A7B1-A05A95CC8137}">
      <text>
        <r>
          <rPr>
            <sz val="8"/>
            <color indexed="81"/>
            <rFont val="Tahoma"/>
            <family val="2"/>
          </rPr>
          <t xml:space="preserve">Total Drive time for day
</t>
        </r>
      </text>
    </comment>
    <comment ref="X224" authorId="0" shapeId="0" xr:uid="{3CF6B092-D023-4D12-9B58-F6E49348C050}">
      <text>
        <r>
          <rPr>
            <sz val="8"/>
            <color indexed="81"/>
            <rFont val="Tahoma"/>
            <family val="2"/>
          </rPr>
          <t xml:space="preserve">Total Duty time for day
</t>
        </r>
      </text>
    </comment>
    <comment ref="Y224" authorId="0" shapeId="0" xr:uid="{A03BCCC2-D2C3-4C8C-B98F-45E8899EAD8A}">
      <text>
        <r>
          <rPr>
            <sz val="8"/>
            <color indexed="81"/>
            <rFont val="Tahoma"/>
            <family val="2"/>
          </rPr>
          <t xml:space="preserve">Total Drive time for day
</t>
        </r>
      </text>
    </comment>
    <comment ref="AB224" authorId="0" shapeId="0" xr:uid="{305CE899-9DD6-471E-B6C5-367E2C045BEF}">
      <text>
        <r>
          <rPr>
            <sz val="8"/>
            <color indexed="81"/>
            <rFont val="Tahoma"/>
            <family val="2"/>
          </rPr>
          <t xml:space="preserve">Total Duty time for day
</t>
        </r>
      </text>
    </comment>
    <comment ref="AC224" authorId="0" shapeId="0" xr:uid="{4A8414C4-E510-45AB-9FE0-37AAAD1F934B}">
      <text>
        <r>
          <rPr>
            <sz val="8"/>
            <color indexed="81"/>
            <rFont val="Tahoma"/>
            <family val="2"/>
          </rPr>
          <t xml:space="preserve">Total Drive time for day
</t>
        </r>
      </text>
    </comment>
    <comment ref="AE224" authorId="0" shapeId="0" xr:uid="{8E8BC9CA-A2E7-48BF-9CAF-67878190E30C}">
      <text>
        <r>
          <rPr>
            <sz val="8"/>
            <color indexed="81"/>
            <rFont val="Tahoma"/>
            <family val="2"/>
          </rPr>
          <t xml:space="preserve">Total Duty time for day
</t>
        </r>
      </text>
    </comment>
    <comment ref="AF224" authorId="0" shapeId="0" xr:uid="{91014438-9DC0-4C10-B8F8-4984B1A78C12}">
      <text>
        <r>
          <rPr>
            <sz val="8"/>
            <color indexed="81"/>
            <rFont val="Tahoma"/>
            <family val="2"/>
          </rPr>
          <t xml:space="preserve">Insert Paid Hours from PSP.  Must be inputted as time 00:00
</t>
        </r>
      </text>
    </comment>
    <comment ref="AG224" authorId="1" shapeId="0" xr:uid="{30EFBD75-8F8D-49D2-B6A1-5097D696B5CE}">
      <text>
        <r>
          <rPr>
            <b/>
            <sz val="9"/>
            <color indexed="81"/>
            <rFont val="Tahoma"/>
            <family val="2"/>
          </rPr>
          <t xml:space="preserve">Insert reason for Variance
</t>
        </r>
      </text>
    </comment>
    <comment ref="D232" authorId="0" shapeId="0" xr:uid="{55A5ED41-3ED1-41A0-9371-AC21CE08B138}">
      <text>
        <r>
          <rPr>
            <sz val="8"/>
            <color indexed="81"/>
            <rFont val="Tahoma"/>
            <family val="2"/>
          </rPr>
          <t xml:space="preserve">Total Duty time for day
</t>
        </r>
      </text>
    </comment>
    <comment ref="E232" authorId="0" shapeId="0" xr:uid="{5825A9A3-C88E-48F3-99E6-9CCAD1784477}">
      <text>
        <r>
          <rPr>
            <sz val="8"/>
            <color indexed="81"/>
            <rFont val="Tahoma"/>
            <family val="2"/>
          </rPr>
          <t xml:space="preserve">Total Drive time for day
</t>
        </r>
      </text>
    </comment>
    <comment ref="H232" authorId="0" shapeId="0" xr:uid="{0CC94A85-B3EA-4969-AF2C-6E1712C4D934}">
      <text>
        <r>
          <rPr>
            <sz val="8"/>
            <color indexed="81"/>
            <rFont val="Tahoma"/>
            <family val="2"/>
          </rPr>
          <t xml:space="preserve">Total Duty time for day
</t>
        </r>
      </text>
    </comment>
    <comment ref="I232" authorId="0" shapeId="0" xr:uid="{773F47D3-13FB-4AAF-9037-45743E49E894}">
      <text>
        <r>
          <rPr>
            <sz val="8"/>
            <color indexed="81"/>
            <rFont val="Tahoma"/>
            <family val="2"/>
          </rPr>
          <t xml:space="preserve">Total Drive time for day
</t>
        </r>
      </text>
    </comment>
    <comment ref="L232" authorId="0" shapeId="0" xr:uid="{5B63A60D-20BC-4B99-A878-C2D4D7F51839}">
      <text>
        <r>
          <rPr>
            <sz val="8"/>
            <color indexed="81"/>
            <rFont val="Tahoma"/>
            <family val="2"/>
          </rPr>
          <t xml:space="preserve">Total Duty time for day
</t>
        </r>
      </text>
    </comment>
    <comment ref="M232" authorId="0" shapeId="0" xr:uid="{146F7AE9-DBED-446F-91C4-2C61A115CDDC}">
      <text>
        <r>
          <rPr>
            <sz val="8"/>
            <color indexed="81"/>
            <rFont val="Tahoma"/>
            <family val="2"/>
          </rPr>
          <t xml:space="preserve">Total Drive time for day
</t>
        </r>
      </text>
    </comment>
    <comment ref="P232" authorId="0" shapeId="0" xr:uid="{4207433D-24D7-4C4B-A000-2071AE8F9A94}">
      <text>
        <r>
          <rPr>
            <sz val="8"/>
            <color indexed="81"/>
            <rFont val="Tahoma"/>
            <family val="2"/>
          </rPr>
          <t xml:space="preserve">Total Duty time for day
</t>
        </r>
      </text>
    </comment>
    <comment ref="Q232" authorId="0" shapeId="0" xr:uid="{6E8D53DB-90EE-46BB-9319-B0CA45C00FA1}">
      <text>
        <r>
          <rPr>
            <sz val="8"/>
            <color indexed="81"/>
            <rFont val="Tahoma"/>
            <family val="2"/>
          </rPr>
          <t xml:space="preserve">Total Drive time for day
</t>
        </r>
      </text>
    </comment>
    <comment ref="T232" authorId="0" shapeId="0" xr:uid="{4114270B-0F52-483A-AF9E-9A0EEDA4BEFC}">
      <text>
        <r>
          <rPr>
            <sz val="8"/>
            <color indexed="81"/>
            <rFont val="Tahoma"/>
            <family val="2"/>
          </rPr>
          <t xml:space="preserve">Total Duty time for day
</t>
        </r>
      </text>
    </comment>
    <comment ref="U232" authorId="0" shapeId="0" xr:uid="{0F84B4AB-DB61-488B-9771-F908A3561E1C}">
      <text>
        <r>
          <rPr>
            <sz val="8"/>
            <color indexed="81"/>
            <rFont val="Tahoma"/>
            <family val="2"/>
          </rPr>
          <t xml:space="preserve">Total Drive time for day
</t>
        </r>
      </text>
    </comment>
    <comment ref="X232" authorId="0" shapeId="0" xr:uid="{B49C52F5-D42C-46E2-96A9-1F4DE94EF9E3}">
      <text>
        <r>
          <rPr>
            <sz val="8"/>
            <color indexed="81"/>
            <rFont val="Tahoma"/>
            <family val="2"/>
          </rPr>
          <t xml:space="preserve">Total Duty time for day
</t>
        </r>
      </text>
    </comment>
    <comment ref="Y232" authorId="0" shapeId="0" xr:uid="{70A5AE9C-AE79-47D2-BCDA-8AF1E75A39D5}">
      <text>
        <r>
          <rPr>
            <sz val="8"/>
            <color indexed="81"/>
            <rFont val="Tahoma"/>
            <family val="2"/>
          </rPr>
          <t xml:space="preserve">Total Drive time for day
</t>
        </r>
      </text>
    </comment>
    <comment ref="AB232" authorId="0" shapeId="0" xr:uid="{61B96201-99AF-4F53-9A5E-9B0305D89D48}">
      <text>
        <r>
          <rPr>
            <sz val="8"/>
            <color indexed="81"/>
            <rFont val="Tahoma"/>
            <family val="2"/>
          </rPr>
          <t xml:space="preserve">Total Duty time for day
</t>
        </r>
      </text>
    </comment>
    <comment ref="AC232" authorId="0" shapeId="0" xr:uid="{83902C63-1196-44C0-BB1E-E85816F88FDC}">
      <text>
        <r>
          <rPr>
            <sz val="8"/>
            <color indexed="81"/>
            <rFont val="Tahoma"/>
            <family val="2"/>
          </rPr>
          <t xml:space="preserve">Total Drive time for day
</t>
        </r>
      </text>
    </comment>
    <comment ref="AE232" authorId="0" shapeId="0" xr:uid="{F844906F-676D-4C12-A186-665D927DABF1}">
      <text>
        <r>
          <rPr>
            <sz val="8"/>
            <color indexed="81"/>
            <rFont val="Tahoma"/>
            <family val="2"/>
          </rPr>
          <t xml:space="preserve">Total Duty time for day
</t>
        </r>
      </text>
    </comment>
    <comment ref="AF232" authorId="0" shapeId="0" xr:uid="{F0826636-BF8B-4B8B-A8AE-9BD8310C7203}">
      <text>
        <r>
          <rPr>
            <sz val="8"/>
            <color indexed="81"/>
            <rFont val="Tahoma"/>
            <family val="2"/>
          </rPr>
          <t xml:space="preserve">Insert Paid Hours from PSP.  Must be inputted as time 00:00
</t>
        </r>
      </text>
    </comment>
    <comment ref="AG232" authorId="1" shapeId="0" xr:uid="{A7A65314-2B80-4ED7-9CDB-1D709FCBFA38}">
      <text>
        <r>
          <rPr>
            <b/>
            <sz val="9"/>
            <color indexed="81"/>
            <rFont val="Tahoma"/>
            <family val="2"/>
          </rPr>
          <t xml:space="preserve">Insert reason for Variance
</t>
        </r>
      </text>
    </comment>
    <comment ref="D240" authorId="0" shapeId="0" xr:uid="{E499D4B8-4181-4D5A-A8E5-64C722C51855}">
      <text>
        <r>
          <rPr>
            <sz val="8"/>
            <color indexed="81"/>
            <rFont val="Tahoma"/>
            <family val="2"/>
          </rPr>
          <t xml:space="preserve">Total Duty time for day
</t>
        </r>
      </text>
    </comment>
    <comment ref="E240" authorId="0" shapeId="0" xr:uid="{C63470C7-1D81-4EDB-A817-3ADCBC6650DD}">
      <text>
        <r>
          <rPr>
            <sz val="8"/>
            <color indexed="81"/>
            <rFont val="Tahoma"/>
            <family val="2"/>
          </rPr>
          <t xml:space="preserve">Total Drive time for day
</t>
        </r>
      </text>
    </comment>
    <comment ref="H240" authorId="0" shapeId="0" xr:uid="{FEE7A890-89F8-4C89-8BC2-200D25429FD9}">
      <text>
        <r>
          <rPr>
            <sz val="8"/>
            <color indexed="81"/>
            <rFont val="Tahoma"/>
            <family val="2"/>
          </rPr>
          <t xml:space="preserve">Total Duty time for day
</t>
        </r>
      </text>
    </comment>
    <comment ref="I240" authorId="0" shapeId="0" xr:uid="{C47464B7-CA91-4BBD-87D2-4DDABDC80BB0}">
      <text>
        <r>
          <rPr>
            <sz val="8"/>
            <color indexed="81"/>
            <rFont val="Tahoma"/>
            <family val="2"/>
          </rPr>
          <t xml:space="preserve">Total Drive time for day
</t>
        </r>
      </text>
    </comment>
    <comment ref="L240" authorId="0" shapeId="0" xr:uid="{E7FC199F-3493-4135-A0E1-C6A23643ECFC}">
      <text>
        <r>
          <rPr>
            <sz val="8"/>
            <color indexed="81"/>
            <rFont val="Tahoma"/>
            <family val="2"/>
          </rPr>
          <t xml:space="preserve">Total Duty time for day
</t>
        </r>
      </text>
    </comment>
    <comment ref="M240" authorId="0" shapeId="0" xr:uid="{F5CBB7D5-789E-40BB-B471-21F46C59C257}">
      <text>
        <r>
          <rPr>
            <sz val="8"/>
            <color indexed="81"/>
            <rFont val="Tahoma"/>
            <family val="2"/>
          </rPr>
          <t xml:space="preserve">Total Drive time for day
</t>
        </r>
      </text>
    </comment>
    <comment ref="P240" authorId="0" shapeId="0" xr:uid="{FB6BDF4E-3FBA-4F9E-8B44-F29C0ABE963C}">
      <text>
        <r>
          <rPr>
            <sz val="8"/>
            <color indexed="81"/>
            <rFont val="Tahoma"/>
            <family val="2"/>
          </rPr>
          <t xml:space="preserve">Total Duty time for day
</t>
        </r>
      </text>
    </comment>
    <comment ref="Q240" authorId="0" shapeId="0" xr:uid="{476A5839-B887-4510-BB95-8DB09239CE6B}">
      <text>
        <r>
          <rPr>
            <sz val="8"/>
            <color indexed="81"/>
            <rFont val="Tahoma"/>
            <family val="2"/>
          </rPr>
          <t xml:space="preserve">Total Drive time for day
</t>
        </r>
      </text>
    </comment>
    <comment ref="T240" authorId="0" shapeId="0" xr:uid="{14C24614-E4FB-4C71-90C1-35B09DB4C084}">
      <text>
        <r>
          <rPr>
            <sz val="8"/>
            <color indexed="81"/>
            <rFont val="Tahoma"/>
            <family val="2"/>
          </rPr>
          <t xml:space="preserve">Total Duty time for day
</t>
        </r>
      </text>
    </comment>
    <comment ref="U240" authorId="0" shapeId="0" xr:uid="{F8B13CA7-81B1-46E6-A128-9C323A8EA161}">
      <text>
        <r>
          <rPr>
            <sz val="8"/>
            <color indexed="81"/>
            <rFont val="Tahoma"/>
            <family val="2"/>
          </rPr>
          <t xml:space="preserve">Total Drive time for day
</t>
        </r>
      </text>
    </comment>
    <comment ref="X240" authorId="0" shapeId="0" xr:uid="{CC819655-A6DA-4979-A107-AFCA72E46A89}">
      <text>
        <r>
          <rPr>
            <sz val="8"/>
            <color indexed="81"/>
            <rFont val="Tahoma"/>
            <family val="2"/>
          </rPr>
          <t xml:space="preserve">Total Duty time for day
</t>
        </r>
      </text>
    </comment>
    <comment ref="Y240" authorId="0" shapeId="0" xr:uid="{B9E31390-D834-40AA-BA17-C2C49CC74FD1}">
      <text>
        <r>
          <rPr>
            <sz val="8"/>
            <color indexed="81"/>
            <rFont val="Tahoma"/>
            <family val="2"/>
          </rPr>
          <t xml:space="preserve">Total Drive time for day
</t>
        </r>
      </text>
    </comment>
    <comment ref="AB240" authorId="0" shapeId="0" xr:uid="{88B2539F-4D0D-4D7B-BC10-A8E4B3FF0493}">
      <text>
        <r>
          <rPr>
            <sz val="8"/>
            <color indexed="81"/>
            <rFont val="Tahoma"/>
            <family val="2"/>
          </rPr>
          <t xml:space="preserve">Total Duty time for day
</t>
        </r>
      </text>
    </comment>
    <comment ref="AC240" authorId="0" shapeId="0" xr:uid="{D6B4D8C6-B192-4B5A-AF7E-5976022AFC8F}">
      <text>
        <r>
          <rPr>
            <sz val="8"/>
            <color indexed="81"/>
            <rFont val="Tahoma"/>
            <family val="2"/>
          </rPr>
          <t xml:space="preserve">Total Drive time for day
</t>
        </r>
      </text>
    </comment>
    <comment ref="AE240" authorId="0" shapeId="0" xr:uid="{8B6439D2-36EF-4239-9C6D-7DEAE7742FCC}">
      <text>
        <r>
          <rPr>
            <sz val="8"/>
            <color indexed="81"/>
            <rFont val="Tahoma"/>
            <family val="2"/>
          </rPr>
          <t xml:space="preserve">Total Duty time for day
</t>
        </r>
      </text>
    </comment>
    <comment ref="AF240" authorId="0" shapeId="0" xr:uid="{25064033-5456-4A33-9099-E5C3208388B9}">
      <text>
        <r>
          <rPr>
            <sz val="8"/>
            <color indexed="81"/>
            <rFont val="Tahoma"/>
            <family val="2"/>
          </rPr>
          <t xml:space="preserve">Insert Paid Hours from PSP.  Must be inputted as time 00:00
</t>
        </r>
      </text>
    </comment>
    <comment ref="AG240" authorId="1" shapeId="0" xr:uid="{26EABB4F-30E7-413F-9315-E9319CD16825}">
      <text>
        <r>
          <rPr>
            <b/>
            <sz val="9"/>
            <color indexed="81"/>
            <rFont val="Tahoma"/>
            <family val="2"/>
          </rPr>
          <t xml:space="preserve">Insert reason for Variance
</t>
        </r>
      </text>
    </comment>
    <comment ref="D248" authorId="0" shapeId="0" xr:uid="{ABE946DB-9DB6-4C4A-9590-7523F3CA4354}">
      <text>
        <r>
          <rPr>
            <sz val="8"/>
            <color indexed="81"/>
            <rFont val="Tahoma"/>
            <family val="2"/>
          </rPr>
          <t xml:space="preserve">Total Duty time for day
</t>
        </r>
      </text>
    </comment>
    <comment ref="E248" authorId="0" shapeId="0" xr:uid="{5A708380-21D6-4C99-8DA9-27B66D5ABDED}">
      <text>
        <r>
          <rPr>
            <sz val="8"/>
            <color indexed="81"/>
            <rFont val="Tahoma"/>
            <family val="2"/>
          </rPr>
          <t xml:space="preserve">Total Drive time for day
</t>
        </r>
      </text>
    </comment>
    <comment ref="H248" authorId="0" shapeId="0" xr:uid="{12F184E0-BC44-455A-89DF-F6963F8F4920}">
      <text>
        <r>
          <rPr>
            <sz val="8"/>
            <color indexed="81"/>
            <rFont val="Tahoma"/>
            <family val="2"/>
          </rPr>
          <t xml:space="preserve">Total Duty time for day
</t>
        </r>
      </text>
    </comment>
    <comment ref="I248" authorId="0" shapeId="0" xr:uid="{C0CE54C9-7FC3-473E-A839-169B381854B3}">
      <text>
        <r>
          <rPr>
            <sz val="8"/>
            <color indexed="81"/>
            <rFont val="Tahoma"/>
            <family val="2"/>
          </rPr>
          <t xml:space="preserve">Total Drive time for day
</t>
        </r>
      </text>
    </comment>
    <comment ref="L248" authorId="0" shapeId="0" xr:uid="{7DB8F6DC-C51A-4AFC-A952-C3BBFB885221}">
      <text>
        <r>
          <rPr>
            <sz val="8"/>
            <color indexed="81"/>
            <rFont val="Tahoma"/>
            <family val="2"/>
          </rPr>
          <t xml:space="preserve">Total Duty time for day
</t>
        </r>
      </text>
    </comment>
    <comment ref="M248" authorId="0" shapeId="0" xr:uid="{03F189F6-99F6-4E37-8B25-A4755756C402}">
      <text>
        <r>
          <rPr>
            <sz val="8"/>
            <color indexed="81"/>
            <rFont val="Tahoma"/>
            <family val="2"/>
          </rPr>
          <t xml:space="preserve">Total Drive time for day
</t>
        </r>
      </text>
    </comment>
    <comment ref="P248" authorId="0" shapeId="0" xr:uid="{F3B0313F-29D4-4585-82CB-8E1EF3306A60}">
      <text>
        <r>
          <rPr>
            <sz val="8"/>
            <color indexed="81"/>
            <rFont val="Tahoma"/>
            <family val="2"/>
          </rPr>
          <t xml:space="preserve">Total Duty time for day
</t>
        </r>
      </text>
    </comment>
    <comment ref="Q248" authorId="0" shapeId="0" xr:uid="{07D9309D-3652-4181-B37A-5B4CAA5AD723}">
      <text>
        <r>
          <rPr>
            <sz val="8"/>
            <color indexed="81"/>
            <rFont val="Tahoma"/>
            <family val="2"/>
          </rPr>
          <t xml:space="preserve">Total Drive time for day
</t>
        </r>
      </text>
    </comment>
    <comment ref="T248" authorId="0" shapeId="0" xr:uid="{2A38C054-9B9F-4B61-99E5-D8BE5080DB65}">
      <text>
        <r>
          <rPr>
            <sz val="8"/>
            <color indexed="81"/>
            <rFont val="Tahoma"/>
            <family val="2"/>
          </rPr>
          <t xml:space="preserve">Total Duty time for day
</t>
        </r>
      </text>
    </comment>
    <comment ref="U248" authorId="0" shapeId="0" xr:uid="{09D134B8-DFE0-4A60-9130-0C2B49D50050}">
      <text>
        <r>
          <rPr>
            <sz val="8"/>
            <color indexed="81"/>
            <rFont val="Tahoma"/>
            <family val="2"/>
          </rPr>
          <t xml:space="preserve">Total Drive time for day
</t>
        </r>
      </text>
    </comment>
    <comment ref="X248" authorId="0" shapeId="0" xr:uid="{3F8FFE07-9A64-4AD0-B554-12D5869A9DD7}">
      <text>
        <r>
          <rPr>
            <sz val="8"/>
            <color indexed="81"/>
            <rFont val="Tahoma"/>
            <family val="2"/>
          </rPr>
          <t xml:space="preserve">Total Duty time for day
</t>
        </r>
      </text>
    </comment>
    <comment ref="Y248" authorId="0" shapeId="0" xr:uid="{833F3A7F-B798-4782-A3CA-2062272D050D}">
      <text>
        <r>
          <rPr>
            <sz val="8"/>
            <color indexed="81"/>
            <rFont val="Tahoma"/>
            <family val="2"/>
          </rPr>
          <t xml:space="preserve">Total Drive time for day
</t>
        </r>
      </text>
    </comment>
    <comment ref="AB248" authorId="0" shapeId="0" xr:uid="{EF69D9C2-623C-47AD-B25F-C75E099578D4}">
      <text>
        <r>
          <rPr>
            <sz val="8"/>
            <color indexed="81"/>
            <rFont val="Tahoma"/>
            <family val="2"/>
          </rPr>
          <t xml:space="preserve">Total Duty time for day
</t>
        </r>
      </text>
    </comment>
    <comment ref="AC248" authorId="0" shapeId="0" xr:uid="{3E67341D-E810-4024-9CCB-1C9386869E7F}">
      <text>
        <r>
          <rPr>
            <sz val="8"/>
            <color indexed="81"/>
            <rFont val="Tahoma"/>
            <family val="2"/>
          </rPr>
          <t xml:space="preserve">Total Drive time for day
</t>
        </r>
      </text>
    </comment>
    <comment ref="AE248" authorId="0" shapeId="0" xr:uid="{38419E14-DA1F-4322-99B3-71969753AC8E}">
      <text>
        <r>
          <rPr>
            <sz val="8"/>
            <color indexed="81"/>
            <rFont val="Tahoma"/>
            <family val="2"/>
          </rPr>
          <t xml:space="preserve">Total Duty time for day
</t>
        </r>
      </text>
    </comment>
    <comment ref="AF248" authorId="0" shapeId="0" xr:uid="{08A6E471-D04D-4EE9-84D3-A83DD395FAD9}">
      <text>
        <r>
          <rPr>
            <sz val="8"/>
            <color indexed="81"/>
            <rFont val="Tahoma"/>
            <family val="2"/>
          </rPr>
          <t xml:space="preserve">Insert Paid Hours from PSP.  Must be inputted as time 00:00
</t>
        </r>
      </text>
    </comment>
    <comment ref="AG248" authorId="1" shapeId="0" xr:uid="{F7F46E59-86DC-4FF9-A8F2-863CA18597C3}">
      <text>
        <r>
          <rPr>
            <b/>
            <sz val="9"/>
            <color indexed="81"/>
            <rFont val="Tahoma"/>
            <family val="2"/>
          </rPr>
          <t xml:space="preserve">Insert reason for Variance
</t>
        </r>
      </text>
    </comment>
    <comment ref="D256" authorId="0" shapeId="0" xr:uid="{73168C6B-A95F-4364-B52A-50D2082D8F67}">
      <text>
        <r>
          <rPr>
            <sz val="8"/>
            <color indexed="81"/>
            <rFont val="Tahoma"/>
            <family val="2"/>
          </rPr>
          <t xml:space="preserve">Total Duty time for day
</t>
        </r>
      </text>
    </comment>
    <comment ref="E256" authorId="0" shapeId="0" xr:uid="{5DE91455-64F4-41FB-98F1-D77E42A5701F}">
      <text>
        <r>
          <rPr>
            <sz val="8"/>
            <color indexed="81"/>
            <rFont val="Tahoma"/>
            <family val="2"/>
          </rPr>
          <t xml:space="preserve">Total Drive time for day
</t>
        </r>
      </text>
    </comment>
    <comment ref="H256" authorId="0" shapeId="0" xr:uid="{61DDDCD9-2BEA-4D01-9B45-215E3EBAD57E}">
      <text>
        <r>
          <rPr>
            <sz val="8"/>
            <color indexed="81"/>
            <rFont val="Tahoma"/>
            <family val="2"/>
          </rPr>
          <t xml:space="preserve">Total Duty time for day
</t>
        </r>
      </text>
    </comment>
    <comment ref="I256" authorId="0" shapeId="0" xr:uid="{29F407A6-1840-4654-A8AC-EDE847FE6CF5}">
      <text>
        <r>
          <rPr>
            <sz val="8"/>
            <color indexed="81"/>
            <rFont val="Tahoma"/>
            <family val="2"/>
          </rPr>
          <t xml:space="preserve">Total Drive time for day
</t>
        </r>
      </text>
    </comment>
    <comment ref="L256" authorId="0" shapeId="0" xr:uid="{1E018EF3-77BC-457C-8DB4-B60846721E17}">
      <text>
        <r>
          <rPr>
            <sz val="8"/>
            <color indexed="81"/>
            <rFont val="Tahoma"/>
            <family val="2"/>
          </rPr>
          <t xml:space="preserve">Total Duty time for day
</t>
        </r>
      </text>
    </comment>
    <comment ref="M256" authorId="0" shapeId="0" xr:uid="{28F3D692-1E15-4876-9338-DF79E8986B25}">
      <text>
        <r>
          <rPr>
            <sz val="8"/>
            <color indexed="81"/>
            <rFont val="Tahoma"/>
            <family val="2"/>
          </rPr>
          <t xml:space="preserve">Total Drive time for day
</t>
        </r>
      </text>
    </comment>
    <comment ref="P256" authorId="0" shapeId="0" xr:uid="{3B4E39A1-1189-4207-9F9B-5F3B9524E0DF}">
      <text>
        <r>
          <rPr>
            <sz val="8"/>
            <color indexed="81"/>
            <rFont val="Tahoma"/>
            <family val="2"/>
          </rPr>
          <t xml:space="preserve">Total Duty time for day
</t>
        </r>
      </text>
    </comment>
    <comment ref="Q256" authorId="0" shapeId="0" xr:uid="{F273F4FA-396B-4AE6-9A6F-DAA1185A9D5E}">
      <text>
        <r>
          <rPr>
            <sz val="8"/>
            <color indexed="81"/>
            <rFont val="Tahoma"/>
            <family val="2"/>
          </rPr>
          <t xml:space="preserve">Total Drive time for day
</t>
        </r>
      </text>
    </comment>
    <comment ref="T256" authorId="0" shapeId="0" xr:uid="{14732042-9AEF-4A69-B90B-2B891CDBDF2B}">
      <text>
        <r>
          <rPr>
            <sz val="8"/>
            <color indexed="81"/>
            <rFont val="Tahoma"/>
            <family val="2"/>
          </rPr>
          <t xml:space="preserve">Total Duty time for day
</t>
        </r>
      </text>
    </comment>
    <comment ref="U256" authorId="0" shapeId="0" xr:uid="{FF677083-2559-4A65-845B-B03FFC3F9AED}">
      <text>
        <r>
          <rPr>
            <sz val="8"/>
            <color indexed="81"/>
            <rFont val="Tahoma"/>
            <family val="2"/>
          </rPr>
          <t xml:space="preserve">Total Drive time for day
</t>
        </r>
      </text>
    </comment>
    <comment ref="X256" authorId="0" shapeId="0" xr:uid="{71F61673-F2DB-4EBE-9CF9-1C308B1974A2}">
      <text>
        <r>
          <rPr>
            <sz val="8"/>
            <color indexed="81"/>
            <rFont val="Tahoma"/>
            <family val="2"/>
          </rPr>
          <t xml:space="preserve">Total Duty time for day
</t>
        </r>
      </text>
    </comment>
    <comment ref="Y256" authorId="0" shapeId="0" xr:uid="{7467D91D-BB54-4B91-85F3-253CD21E0782}">
      <text>
        <r>
          <rPr>
            <sz val="8"/>
            <color indexed="81"/>
            <rFont val="Tahoma"/>
            <family val="2"/>
          </rPr>
          <t xml:space="preserve">Total Drive time for day
</t>
        </r>
      </text>
    </comment>
    <comment ref="AB256" authorId="0" shapeId="0" xr:uid="{8BC83F79-F4D6-45CA-A069-1D3E6820ADDB}">
      <text>
        <r>
          <rPr>
            <sz val="8"/>
            <color indexed="81"/>
            <rFont val="Tahoma"/>
            <family val="2"/>
          </rPr>
          <t xml:space="preserve">Total Duty time for day
</t>
        </r>
      </text>
    </comment>
    <comment ref="AC256" authorId="0" shapeId="0" xr:uid="{B0C4A164-6B12-4453-866A-2694314A7CC6}">
      <text>
        <r>
          <rPr>
            <sz val="8"/>
            <color indexed="81"/>
            <rFont val="Tahoma"/>
            <family val="2"/>
          </rPr>
          <t xml:space="preserve">Total Drive time for day
</t>
        </r>
      </text>
    </comment>
    <comment ref="AE256" authorId="0" shapeId="0" xr:uid="{B123944F-4F95-47C7-A533-9E501042C17A}">
      <text>
        <r>
          <rPr>
            <sz val="8"/>
            <color indexed="81"/>
            <rFont val="Tahoma"/>
            <family val="2"/>
          </rPr>
          <t xml:space="preserve">Total Duty time for day
</t>
        </r>
      </text>
    </comment>
    <comment ref="AF256" authorId="0" shapeId="0" xr:uid="{9195F72A-2FAF-44F8-ACE6-1261E74DAFE2}">
      <text>
        <r>
          <rPr>
            <sz val="8"/>
            <color indexed="81"/>
            <rFont val="Tahoma"/>
            <family val="2"/>
          </rPr>
          <t xml:space="preserve">Insert Paid Hours from PSP.  Must be inputted as time 00:00
</t>
        </r>
      </text>
    </comment>
    <comment ref="AG256" authorId="1" shapeId="0" xr:uid="{2AD69B6E-75AD-48CD-AE58-211232FB9A33}">
      <text>
        <r>
          <rPr>
            <b/>
            <sz val="9"/>
            <color indexed="81"/>
            <rFont val="Tahoma"/>
            <family val="2"/>
          </rPr>
          <t xml:space="preserve">Insert reason for Variance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Stuart Murphy</author>
  </authors>
  <commentList>
    <comment ref="D8" authorId="0" shapeId="0" xr:uid="{00000000-0006-0000-0500-000001000000}">
      <text>
        <r>
          <rPr>
            <sz val="8"/>
            <color indexed="81"/>
            <rFont val="Tahoma"/>
            <family val="2"/>
          </rPr>
          <t xml:space="preserve">Total Duty time not including meal breaks
</t>
        </r>
      </text>
    </comment>
    <comment ref="E8" authorId="0" shapeId="0" xr:uid="{00000000-0006-0000-0500-000002000000}">
      <text>
        <r>
          <rPr>
            <sz val="8"/>
            <color indexed="81"/>
            <rFont val="Tahoma"/>
            <family val="2"/>
          </rPr>
          <t xml:space="preserve">Total Drive time for day
</t>
        </r>
      </text>
    </comment>
    <comment ref="H8" authorId="0" shapeId="0" xr:uid="{00000000-0006-0000-0500-000003000000}">
      <text>
        <r>
          <rPr>
            <sz val="8"/>
            <color indexed="81"/>
            <rFont val="Tahoma"/>
            <family val="2"/>
          </rPr>
          <t xml:space="preserve">Total Duty time for day
</t>
        </r>
      </text>
    </comment>
    <comment ref="I8" authorId="0" shapeId="0" xr:uid="{00000000-0006-0000-0500-000004000000}">
      <text>
        <r>
          <rPr>
            <sz val="8"/>
            <color indexed="81"/>
            <rFont val="Tahoma"/>
            <family val="2"/>
          </rPr>
          <t xml:space="preserve">Total Drive time for day
</t>
        </r>
      </text>
    </comment>
    <comment ref="L8" authorId="0" shapeId="0" xr:uid="{00000000-0006-0000-0500-000005000000}">
      <text>
        <r>
          <rPr>
            <sz val="8"/>
            <color indexed="81"/>
            <rFont val="Tahoma"/>
            <family val="2"/>
          </rPr>
          <t xml:space="preserve">Total Duty time for day
</t>
        </r>
      </text>
    </comment>
    <comment ref="M8" authorId="0" shapeId="0" xr:uid="{00000000-0006-0000-0500-000006000000}">
      <text>
        <r>
          <rPr>
            <sz val="8"/>
            <color indexed="81"/>
            <rFont val="Tahoma"/>
            <family val="2"/>
          </rPr>
          <t xml:space="preserve">Total Drive time for day
</t>
        </r>
      </text>
    </comment>
    <comment ref="P8" authorId="0" shapeId="0" xr:uid="{00000000-0006-0000-0500-000007000000}">
      <text>
        <r>
          <rPr>
            <sz val="8"/>
            <color indexed="81"/>
            <rFont val="Tahoma"/>
            <family val="2"/>
          </rPr>
          <t xml:space="preserve">Total Duty time for day
</t>
        </r>
      </text>
    </comment>
    <comment ref="Q8" authorId="0" shapeId="0" xr:uid="{00000000-0006-0000-0500-000008000000}">
      <text>
        <r>
          <rPr>
            <sz val="8"/>
            <color indexed="81"/>
            <rFont val="Tahoma"/>
            <family val="2"/>
          </rPr>
          <t xml:space="preserve">Total Drive time for day
</t>
        </r>
      </text>
    </comment>
    <comment ref="T8" authorId="0" shapeId="0" xr:uid="{00000000-0006-0000-0500-000009000000}">
      <text>
        <r>
          <rPr>
            <sz val="8"/>
            <color indexed="81"/>
            <rFont val="Tahoma"/>
            <family val="2"/>
          </rPr>
          <t xml:space="preserve">Total Duty time for day
</t>
        </r>
      </text>
    </comment>
    <comment ref="U8" authorId="0" shapeId="0" xr:uid="{00000000-0006-0000-0500-00000A000000}">
      <text>
        <r>
          <rPr>
            <sz val="8"/>
            <color indexed="81"/>
            <rFont val="Tahoma"/>
            <family val="2"/>
          </rPr>
          <t xml:space="preserve">Total Drive time for day
</t>
        </r>
      </text>
    </comment>
    <comment ref="X8" authorId="0" shapeId="0" xr:uid="{00000000-0006-0000-0500-00000B000000}">
      <text>
        <r>
          <rPr>
            <sz val="8"/>
            <color indexed="81"/>
            <rFont val="Tahoma"/>
            <family val="2"/>
          </rPr>
          <t xml:space="preserve">Total Duty time for day
</t>
        </r>
      </text>
    </comment>
    <comment ref="Y8" authorId="0" shapeId="0" xr:uid="{00000000-0006-0000-0500-00000C000000}">
      <text>
        <r>
          <rPr>
            <sz val="8"/>
            <color indexed="81"/>
            <rFont val="Tahoma"/>
            <family val="2"/>
          </rPr>
          <t xml:space="preserve">Total Drive time for day
</t>
        </r>
      </text>
    </comment>
    <comment ref="AB8" authorId="0" shapeId="0" xr:uid="{00000000-0006-0000-0500-00000D000000}">
      <text>
        <r>
          <rPr>
            <sz val="8"/>
            <color indexed="81"/>
            <rFont val="Tahoma"/>
            <family val="2"/>
          </rPr>
          <t xml:space="preserve">Total Duty time for day
</t>
        </r>
      </text>
    </comment>
    <comment ref="AC8" authorId="0" shapeId="0" xr:uid="{00000000-0006-0000-0500-00000E000000}">
      <text>
        <r>
          <rPr>
            <sz val="8"/>
            <color indexed="81"/>
            <rFont val="Tahoma"/>
            <family val="2"/>
          </rPr>
          <t xml:space="preserve">Total Drive time for day
</t>
        </r>
      </text>
    </comment>
    <comment ref="AE8" authorId="0" shapeId="0" xr:uid="{00000000-0006-0000-0500-00000F000000}">
      <text>
        <r>
          <rPr>
            <sz val="8"/>
            <color indexed="81"/>
            <rFont val="Tahoma"/>
            <family val="2"/>
          </rPr>
          <t xml:space="preserve">Total Duty time for day
</t>
        </r>
      </text>
    </comment>
    <comment ref="AF8" authorId="0" shapeId="0" xr:uid="{00000000-0006-0000-0500-000010000000}">
      <text>
        <r>
          <rPr>
            <sz val="8"/>
            <color indexed="81"/>
            <rFont val="Tahoma"/>
            <family val="2"/>
          </rPr>
          <t xml:space="preserve">Insert Paid Hours from PSP.  Must be inputted as time 00:00
</t>
        </r>
      </text>
    </comment>
    <comment ref="AG8" authorId="1" shapeId="0" xr:uid="{00000000-0006-0000-0500-000011000000}">
      <text>
        <r>
          <rPr>
            <b/>
            <sz val="9"/>
            <color indexed="81"/>
            <rFont val="Tahoma"/>
            <family val="2"/>
          </rPr>
          <t xml:space="preserve">Insert reason for Variance
</t>
        </r>
      </text>
    </comment>
  </commentList>
</comments>
</file>

<file path=xl/sharedStrings.xml><?xml version="1.0" encoding="utf-8"?>
<sst xmlns="http://schemas.openxmlformats.org/spreadsheetml/2006/main" count="2751" uniqueCount="49">
  <si>
    <t>Version</t>
  </si>
  <si>
    <t>Comments</t>
  </si>
  <si>
    <t>Author</t>
  </si>
  <si>
    <t>V6</t>
  </si>
  <si>
    <t>Added Sunday to calculation</t>
  </si>
  <si>
    <t>Sharon Hughes</t>
  </si>
  <si>
    <t>V6.1</t>
  </si>
  <si>
    <t>Decimal convertor updated to allow 60+ to covert to hh:mm</t>
  </si>
  <si>
    <t>V6.2</t>
  </si>
  <si>
    <t>Line 27, 125 &amp; 132 previously not calculating the longs and shorts
V180 previously not calculating time correctly
K52 cell not updating correctly</t>
  </si>
  <si>
    <t>WEEK COMMENCING</t>
  </si>
  <si>
    <t>Limit</t>
  </si>
  <si>
    <t>F/T Drive</t>
  </si>
  <si>
    <t>Drive Rate</t>
  </si>
  <si>
    <t>WTD</t>
  </si>
  <si>
    <t>Monday</t>
  </si>
  <si>
    <t>Tuesday</t>
  </si>
  <si>
    <t>Wednesday</t>
  </si>
  <si>
    <t>Thursday</t>
  </si>
  <si>
    <t>Friday</t>
  </si>
  <si>
    <t>Saturday</t>
  </si>
  <si>
    <t>Sunday</t>
  </si>
  <si>
    <t>Weekly Hours</t>
  </si>
  <si>
    <t>Name:</t>
  </si>
  <si>
    <t>Duty No.</t>
  </si>
  <si>
    <t>Work Hrs</t>
  </si>
  <si>
    <t>Drvg Cont</t>
  </si>
  <si>
    <t>Total Work hrs</t>
  </si>
  <si>
    <t>Total Work Hrs</t>
  </si>
  <si>
    <t>Total Paid Hrs</t>
  </si>
  <si>
    <t>Reason for Variance between Total Work Hours &amp; Total Paid Hours</t>
  </si>
  <si>
    <t>Joe Bloggs EXAMPLE</t>
  </si>
  <si>
    <t>AWD</t>
  </si>
  <si>
    <t>Driver Number:</t>
  </si>
  <si>
    <t>S / A</t>
  </si>
  <si>
    <t xml:space="preserve">O / T </t>
  </si>
  <si>
    <t>Other</t>
  </si>
  <si>
    <t>Totals</t>
  </si>
  <si>
    <t>Status</t>
  </si>
  <si>
    <t>,</t>
  </si>
  <si>
    <t>W/C</t>
  </si>
  <si>
    <t>Duty Number</t>
  </si>
  <si>
    <t>Duty Description P318 reference</t>
  </si>
  <si>
    <t>Work Hours</t>
  </si>
  <si>
    <t>Driving Content</t>
  </si>
  <si>
    <t>Total working hrs</t>
  </si>
  <si>
    <t>O/T 1</t>
  </si>
  <si>
    <t>O/T 2</t>
  </si>
  <si>
    <t>incorrectly paid in the previous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</si>
</sst>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h]:mm"/>
    <numFmt numFmtId="165" formatCode="d\-mmm\-yyyy"/>
  </numFmts>
  <fonts count="21">
    <font>
      <sz val="10"/>
      <name val="Arial"/>
    </font>
    <font>
      <sz val="10"/>
      <name val="Arial"/>
      <family val="2"/>
    </font>
    <font>
      <sz val="9"/>
      <name val="Times New Roman"/>
      <family val="1"/>
    </font>
    <font>
      <b/>
      <sz val="9"/>
      <name val="Times New Roman"/>
      <family val="1"/>
    </font>
    <font>
      <b/>
      <sz val="9"/>
      <color indexed="10"/>
      <name val="Times New Roman"/>
      <family val="1"/>
    </font>
    <font>
      <b/>
      <sz val="9"/>
      <color indexed="9"/>
      <name val="Times New Roman"/>
      <family val="1"/>
    </font>
    <font>
      <b/>
      <sz val="9"/>
      <color indexed="8"/>
      <name val="Times New Roman"/>
      <family val="1"/>
    </font>
    <font>
      <b/>
      <sz val="9"/>
      <color indexed="56"/>
      <name val="Times New Roman"/>
      <family val="1"/>
    </font>
    <font>
      <sz val="12"/>
      <name val="Times New Roman"/>
      <family val="1"/>
    </font>
    <font>
      <sz val="9"/>
      <color indexed="22"/>
      <name val="Times New Roman"/>
      <family val="1"/>
    </font>
    <font>
      <b/>
      <sz val="12"/>
      <color indexed="12"/>
      <name val="Times New Roman"/>
      <family val="1"/>
    </font>
    <font>
      <b/>
      <sz val="11"/>
      <color indexed="10"/>
      <name val="Times New Roman"/>
      <family val="1"/>
    </font>
    <font>
      <b/>
      <sz val="11"/>
      <color indexed="39"/>
      <name val="Times New Roman"/>
      <family val="1"/>
    </font>
    <font>
      <sz val="8"/>
      <color indexed="81"/>
      <name val="Tahoma"/>
      <family val="2"/>
    </font>
    <font>
      <b/>
      <sz val="18"/>
      <name val="Times New Roman"/>
      <family val="1"/>
    </font>
    <font>
      <b/>
      <sz val="8"/>
      <name val="Times New Roman"/>
      <family val="1"/>
    </font>
    <font>
      <sz val="10"/>
      <name val="Arial"/>
      <family val="2"/>
    </font>
    <font>
      <b/>
      <sz val="10"/>
      <name val="Arial"/>
      <family val="2"/>
    </font>
    <font>
      <sz val="8"/>
      <name val="Times New Roman"/>
      <family val="1"/>
    </font>
    <font>
      <b/>
      <sz val="9"/>
      <color indexed="81"/>
      <name val="Tahoma"/>
      <family val="2"/>
    </font>
    <font>
      <b/>
      <sz val="11"/>
      <color rgb="FFFFFFCC"/>
      <name val="Times New Roman"/>
      <family val="1"/>
    </font>
  </fonts>
  <fills count="18">
    <fill>
      <patternFill patternType="none"/>
    </fill>
    <fill>
      <patternFill patternType="gray125"/>
    </fill>
    <fill>
      <patternFill patternType="solid">
        <fgColor indexed="56"/>
        <bgColor indexed="64"/>
      </patternFill>
    </fill>
    <fill>
      <patternFill patternType="solid">
        <fgColor indexed="26"/>
        <bgColor indexed="64"/>
      </patternFill>
    </fill>
    <fill>
      <patternFill patternType="solid">
        <fgColor indexed="46"/>
        <bgColor indexed="64"/>
      </patternFill>
    </fill>
    <fill>
      <patternFill patternType="solid">
        <fgColor indexed="9"/>
        <bgColor indexed="64"/>
      </patternFill>
    </fill>
    <fill>
      <patternFill patternType="solid">
        <fgColor indexed="13"/>
        <bgColor indexed="64"/>
      </patternFill>
    </fill>
    <fill>
      <patternFill patternType="solid">
        <fgColor indexed="11"/>
        <bgColor indexed="64"/>
      </patternFill>
    </fill>
    <fill>
      <patternFill patternType="solid">
        <fgColor indexed="10"/>
        <bgColor indexed="64"/>
      </patternFill>
    </fill>
    <fill>
      <patternFill patternType="solid">
        <fgColor indexed="8"/>
        <bgColor indexed="64"/>
      </patternFill>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3" tint="0.59999389629810485"/>
        <bgColor indexed="64"/>
      </patternFill>
    </fill>
  </fills>
  <borders count="41">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double">
        <color indexed="10"/>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187">
    <xf numFmtId="0" fontId="0" fillId="0" borderId="0" xfId="0"/>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49" fontId="5" fillId="2" borderId="3" xfId="0" applyNumberFormat="1" applyFont="1" applyFill="1" applyBorder="1" applyAlignment="1" applyProtection="1">
      <alignment horizontal="center" vertical="center"/>
      <protection locked="0"/>
    </xf>
    <xf numFmtId="164" fontId="2" fillId="3" borderId="4" xfId="0" applyNumberFormat="1" applyFont="1" applyFill="1" applyBorder="1" applyAlignment="1">
      <alignment horizontal="center" vertical="center"/>
    </xf>
    <xf numFmtId="164" fontId="2" fillId="0" borderId="5" xfId="0" applyNumberFormat="1" applyFont="1" applyBorder="1" applyAlignment="1" applyProtection="1">
      <alignment horizontal="center" vertical="center"/>
      <protection locked="0"/>
    </xf>
    <xf numFmtId="164" fontId="2" fillId="3" borderId="6" xfId="0" applyNumberFormat="1" applyFont="1" applyFill="1" applyBorder="1" applyAlignment="1">
      <alignment horizontal="center" vertical="center"/>
    </xf>
    <xf numFmtId="164" fontId="2" fillId="0" borderId="7" xfId="0" applyNumberFormat="1" applyFont="1" applyBorder="1" applyAlignment="1" applyProtection="1">
      <alignment horizontal="center" vertical="center"/>
      <protection locked="0"/>
    </xf>
    <xf numFmtId="164" fontId="10" fillId="3" borderId="3" xfId="1" applyNumberFormat="1" applyFont="1" applyFill="1" applyBorder="1" applyAlignment="1" applyProtection="1">
      <alignment horizontal="center" vertical="center"/>
    </xf>
    <xf numFmtId="0" fontId="11" fillId="3" borderId="8" xfId="0" applyFont="1" applyFill="1" applyBorder="1" applyAlignment="1">
      <alignment horizontal="centerContinuous" vertical="center"/>
    </xf>
    <xf numFmtId="0" fontId="11" fillId="3" borderId="9" xfId="0" applyFont="1" applyFill="1" applyBorder="1" applyAlignment="1">
      <alignment horizontal="centerContinuous" vertical="center"/>
    </xf>
    <xf numFmtId="0" fontId="11" fillId="3" borderId="10" xfId="0" applyFont="1" applyFill="1" applyBorder="1" applyAlignment="1">
      <alignment horizontal="centerContinuous" vertical="center"/>
    </xf>
    <xf numFmtId="20" fontId="2" fillId="0" borderId="2" xfId="0" applyNumberFormat="1" applyFont="1" applyBorder="1" applyAlignment="1" applyProtection="1">
      <alignment horizontal="center" vertical="center"/>
      <protection locked="0"/>
    </xf>
    <xf numFmtId="0" fontId="16" fillId="4" borderId="0" xfId="0" applyFont="1" applyFill="1"/>
    <xf numFmtId="0" fontId="17" fillId="5" borderId="0" xfId="0" applyFont="1" applyFill="1" applyAlignment="1">
      <alignment horizontal="center"/>
    </xf>
    <xf numFmtId="0" fontId="17" fillId="5" borderId="4" xfId="0" applyFont="1" applyFill="1" applyBorder="1"/>
    <xf numFmtId="164" fontId="17" fillId="5" borderId="4" xfId="0" applyNumberFormat="1" applyFont="1" applyFill="1" applyBorder="1" applyAlignment="1">
      <alignment horizontal="center"/>
    </xf>
    <xf numFmtId="164" fontId="2" fillId="12" borderId="5" xfId="0" applyNumberFormat="1" applyFont="1" applyFill="1" applyBorder="1" applyAlignment="1" applyProtection="1">
      <alignment horizontal="center" vertical="center"/>
      <protection locked="0"/>
    </xf>
    <xf numFmtId="164" fontId="2" fillId="0" borderId="0" xfId="0" applyNumberFormat="1" applyFont="1" applyAlignment="1" applyProtection="1">
      <alignment horizontal="center" vertical="center"/>
      <protection locked="0"/>
    </xf>
    <xf numFmtId="0" fontId="1" fillId="5" borderId="4" xfId="0" applyFont="1" applyFill="1" applyBorder="1" applyAlignment="1">
      <alignment horizontal="left" wrapText="1"/>
    </xf>
    <xf numFmtId="164" fontId="2" fillId="3" borderId="11" xfId="0" applyNumberFormat="1" applyFont="1" applyFill="1" applyBorder="1" applyAlignment="1">
      <alignment horizontal="center" vertical="center"/>
    </xf>
    <xf numFmtId="164" fontId="2" fillId="0" borderId="12" xfId="0" applyNumberFormat="1" applyFont="1" applyBorder="1" applyAlignment="1" applyProtection="1">
      <alignment horizontal="center" vertical="center"/>
      <protection locked="0"/>
    </xf>
    <xf numFmtId="0" fontId="2" fillId="13" borderId="1" xfId="0" applyFont="1" applyFill="1" applyBorder="1" applyAlignment="1" applyProtection="1">
      <alignment horizontal="center" vertical="center"/>
      <protection locked="0"/>
    </xf>
    <xf numFmtId="164" fontId="2" fillId="12" borderId="13" xfId="0" applyNumberFormat="1" applyFont="1" applyFill="1" applyBorder="1" applyAlignment="1" applyProtection="1">
      <alignment horizontal="center" vertical="center"/>
      <protection locked="0"/>
    </xf>
    <xf numFmtId="164" fontId="2" fillId="12" borderId="14" xfId="0" applyNumberFormat="1" applyFont="1" applyFill="1" applyBorder="1" applyAlignment="1" applyProtection="1">
      <alignment horizontal="center" vertical="center"/>
      <protection locked="0"/>
    </xf>
    <xf numFmtId="1" fontId="0" fillId="0" borderId="4" xfId="0" applyNumberFormat="1" applyBorder="1" applyAlignment="1">
      <alignment horizontal="center"/>
    </xf>
    <xf numFmtId="0" fontId="1" fillId="5" borderId="4" xfId="0" applyFont="1" applyFill="1" applyBorder="1" applyAlignment="1">
      <alignment horizontal="center"/>
    </xf>
    <xf numFmtId="1" fontId="1" fillId="0" borderId="4" xfId="0" applyNumberFormat="1" applyFont="1" applyBorder="1" applyAlignment="1">
      <alignment horizontal="center"/>
    </xf>
    <xf numFmtId="164" fontId="0" fillId="0" borderId="4" xfId="0" applyNumberFormat="1" applyBorder="1" applyAlignment="1">
      <alignment horizontal="center"/>
    </xf>
    <xf numFmtId="164" fontId="1" fillId="5" borderId="4" xfId="0" applyNumberFormat="1" applyFont="1" applyFill="1" applyBorder="1" applyAlignment="1">
      <alignment horizontal="center"/>
    </xf>
    <xf numFmtId="0" fontId="1" fillId="5" borderId="4" xfId="0" applyFont="1" applyFill="1" applyBorder="1" applyAlignment="1">
      <alignment horizontal="center" wrapText="1"/>
    </xf>
    <xf numFmtId="0" fontId="1" fillId="5" borderId="0" xfId="0" applyFont="1" applyFill="1"/>
    <xf numFmtId="20" fontId="1" fillId="5" borderId="0" xfId="0" applyNumberFormat="1" applyFont="1" applyFill="1"/>
    <xf numFmtId="164" fontId="1" fillId="5" borderId="0" xfId="0" applyNumberFormat="1" applyFont="1" applyFill="1"/>
    <xf numFmtId="0" fontId="1" fillId="4" borderId="0" xfId="0" applyFont="1" applyFill="1"/>
    <xf numFmtId="0" fontId="17" fillId="5" borderId="4" xfId="0" applyFont="1" applyFill="1" applyBorder="1" applyAlignment="1">
      <alignment horizontal="center"/>
    </xf>
    <xf numFmtId="15" fontId="1" fillId="5" borderId="4" xfId="0" applyNumberFormat="1" applyFont="1" applyFill="1" applyBorder="1" applyAlignment="1">
      <alignment horizontal="centerContinuous"/>
    </xf>
    <xf numFmtId="0" fontId="1" fillId="5" borderId="4" xfId="0" applyFont="1" applyFill="1" applyBorder="1"/>
    <xf numFmtId="0" fontId="17" fillId="5" borderId="15" xfId="0" applyFont="1" applyFill="1" applyBorder="1"/>
    <xf numFmtId="0" fontId="17" fillId="5" borderId="15" xfId="0" applyFont="1" applyFill="1" applyBorder="1" applyAlignment="1">
      <alignment horizontal="center"/>
    </xf>
    <xf numFmtId="0" fontId="1" fillId="5" borderId="1" xfId="0" applyFont="1" applyFill="1" applyBorder="1" applyAlignment="1">
      <alignment horizontal="left" wrapText="1"/>
    </xf>
    <xf numFmtId="0" fontId="1" fillId="5" borderId="6" xfId="0" applyFont="1" applyFill="1" applyBorder="1" applyAlignment="1">
      <alignment horizontal="left" wrapText="1"/>
    </xf>
    <xf numFmtId="164" fontId="0" fillId="5" borderId="6" xfId="0" applyNumberFormat="1" applyFill="1" applyBorder="1" applyAlignment="1">
      <alignment horizontal="center"/>
    </xf>
    <xf numFmtId="164" fontId="17" fillId="5" borderId="1" xfId="0" applyNumberFormat="1" applyFont="1" applyFill="1" applyBorder="1" applyAlignment="1">
      <alignment horizontal="center"/>
    </xf>
    <xf numFmtId="164" fontId="17" fillId="5" borderId="6" xfId="0" applyNumberFormat="1" applyFont="1" applyFill="1" applyBorder="1" applyAlignment="1">
      <alignment horizontal="center"/>
    </xf>
    <xf numFmtId="164" fontId="1" fillId="5" borderId="17" xfId="0" applyNumberFormat="1" applyFont="1" applyFill="1" applyBorder="1" applyAlignment="1">
      <alignment horizontal="center"/>
    </xf>
    <xf numFmtId="15" fontId="1" fillId="5" borderId="8" xfId="0" applyNumberFormat="1" applyFont="1" applyFill="1" applyBorder="1" applyAlignment="1">
      <alignment horizontal="centerContinuous"/>
    </xf>
    <xf numFmtId="15" fontId="1" fillId="5" borderId="9" xfId="0" applyNumberFormat="1" applyFont="1" applyFill="1" applyBorder="1" applyAlignment="1">
      <alignment horizontal="centerContinuous"/>
    </xf>
    <xf numFmtId="164" fontId="1" fillId="5" borderId="1" xfId="0" applyNumberFormat="1" applyFont="1" applyFill="1" applyBorder="1" applyAlignment="1">
      <alignment horizontal="center"/>
    </xf>
    <xf numFmtId="15" fontId="1" fillId="5" borderId="1" xfId="0" applyNumberFormat="1" applyFont="1" applyFill="1" applyBorder="1" applyAlignment="1">
      <alignment horizontal="centerContinuous"/>
    </xf>
    <xf numFmtId="0" fontId="1" fillId="5" borderId="1" xfId="0" applyFont="1" applyFill="1" applyBorder="1" applyAlignment="1">
      <alignment horizontal="center" wrapText="1"/>
    </xf>
    <xf numFmtId="0" fontId="1" fillId="5" borderId="1" xfId="0" applyFont="1" applyFill="1" applyBorder="1"/>
    <xf numFmtId="164" fontId="1" fillId="5" borderId="18" xfId="0" applyNumberFormat="1" applyFont="1" applyFill="1" applyBorder="1" applyAlignment="1">
      <alignment horizontal="center"/>
    </xf>
    <xf numFmtId="164" fontId="1" fillId="5" borderId="19" xfId="0" applyNumberFormat="1" applyFont="1" applyFill="1" applyBorder="1" applyAlignment="1">
      <alignment horizontal="center"/>
    </xf>
    <xf numFmtId="164" fontId="0" fillId="0" borderId="1" xfId="0" applyNumberFormat="1" applyBorder="1" applyAlignment="1">
      <alignment horizontal="center"/>
    </xf>
    <xf numFmtId="15" fontId="1" fillId="5" borderId="10" xfId="0" applyNumberFormat="1" applyFont="1" applyFill="1" applyBorder="1" applyAlignment="1">
      <alignment horizontal="centerContinuous"/>
    </xf>
    <xf numFmtId="164" fontId="0" fillId="0" borderId="6" xfId="0" applyNumberFormat="1" applyBorder="1" applyAlignment="1">
      <alignment horizontal="center"/>
    </xf>
    <xf numFmtId="164" fontId="1" fillId="5" borderId="6" xfId="0" applyNumberFormat="1" applyFont="1" applyFill="1" applyBorder="1" applyAlignment="1">
      <alignment horizontal="center"/>
    </xf>
    <xf numFmtId="15" fontId="1" fillId="5" borderId="6" xfId="0" applyNumberFormat="1" applyFont="1" applyFill="1" applyBorder="1" applyAlignment="1">
      <alignment horizontal="centerContinuous"/>
    </xf>
    <xf numFmtId="0" fontId="1" fillId="5" borderId="6" xfId="0" applyFont="1" applyFill="1" applyBorder="1" applyAlignment="1">
      <alignment horizontal="center" wrapText="1"/>
    </xf>
    <xf numFmtId="0" fontId="1" fillId="5" borderId="6" xfId="0" applyFont="1" applyFill="1" applyBorder="1"/>
    <xf numFmtId="164" fontId="1" fillId="5" borderId="16" xfId="0" applyNumberFormat="1" applyFont="1" applyFill="1" applyBorder="1" applyAlignment="1">
      <alignment horizontal="center"/>
    </xf>
    <xf numFmtId="0" fontId="2" fillId="0" borderId="3"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1" fillId="5" borderId="0" xfId="0" applyFont="1" applyFill="1" applyAlignment="1">
      <alignment horizontal="center"/>
    </xf>
    <xf numFmtId="0" fontId="1" fillId="5" borderId="15" xfId="0" applyFont="1" applyFill="1" applyBorder="1" applyAlignment="1">
      <alignment horizontal="center"/>
    </xf>
    <xf numFmtId="0" fontId="1" fillId="14" borderId="1" xfId="0" applyFont="1" applyFill="1" applyBorder="1" applyAlignment="1">
      <alignment horizontal="left" wrapText="1"/>
    </xf>
    <xf numFmtId="0" fontId="1" fillId="14" borderId="6" xfId="0" applyFont="1" applyFill="1" applyBorder="1" applyAlignment="1">
      <alignment horizontal="left" wrapText="1"/>
    </xf>
    <xf numFmtId="164" fontId="0" fillId="14" borderId="4" xfId="0" applyNumberFormat="1" applyFill="1" applyBorder="1" applyAlignment="1">
      <alignment horizontal="center"/>
    </xf>
    <xf numFmtId="164" fontId="0" fillId="14" borderId="6" xfId="0" applyNumberFormat="1" applyFill="1" applyBorder="1" applyAlignment="1">
      <alignment horizontal="center"/>
    </xf>
    <xf numFmtId="164" fontId="0" fillId="14" borderId="1" xfId="0" applyNumberFormat="1" applyFill="1" applyBorder="1" applyAlignment="1">
      <alignment horizontal="center"/>
    </xf>
    <xf numFmtId="164" fontId="17" fillId="14" borderId="1" xfId="0" applyNumberFormat="1" applyFont="1" applyFill="1" applyBorder="1" applyAlignment="1">
      <alignment horizontal="center"/>
    </xf>
    <xf numFmtId="164" fontId="17" fillId="14" borderId="4" xfId="0" applyNumberFormat="1" applyFont="1" applyFill="1" applyBorder="1" applyAlignment="1">
      <alignment horizontal="center"/>
    </xf>
    <xf numFmtId="164" fontId="17" fillId="14" borderId="6" xfId="0" applyNumberFormat="1" applyFont="1" applyFill="1" applyBorder="1" applyAlignment="1">
      <alignment horizontal="center"/>
    </xf>
    <xf numFmtId="20" fontId="2" fillId="13" borderId="1" xfId="0"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8" fillId="3" borderId="21" xfId="0" applyFont="1" applyFill="1" applyBorder="1" applyAlignment="1" applyProtection="1">
      <alignment horizontal="centerContinuous" vertical="center"/>
      <protection locked="0"/>
    </xf>
    <xf numFmtId="0" fontId="2" fillId="3" borderId="22" xfId="0" applyFont="1" applyFill="1" applyBorder="1" applyAlignment="1" applyProtection="1">
      <alignment horizontal="centerContinuous" vertical="center"/>
      <protection locked="0"/>
    </xf>
    <xf numFmtId="165" fontId="15" fillId="3" borderId="23" xfId="0" applyNumberFormat="1" applyFont="1" applyFill="1" applyBorder="1" applyAlignment="1" applyProtection="1">
      <alignment horizontal="centerContinuous" vertical="center"/>
      <protection locked="0"/>
    </xf>
    <xf numFmtId="14" fontId="2" fillId="0" borderId="0" xfId="0" applyNumberFormat="1" applyFont="1" applyProtection="1">
      <protection locked="0"/>
    </xf>
    <xf numFmtId="0" fontId="2" fillId="0" borderId="0" xfId="0" applyFont="1" applyAlignment="1" applyProtection="1">
      <alignment vertical="center"/>
      <protection locked="0"/>
    </xf>
    <xf numFmtId="0" fontId="2" fillId="3" borderId="15" xfId="0" applyFont="1" applyFill="1" applyBorder="1" applyAlignment="1" applyProtection="1">
      <alignment horizontal="center" vertical="center"/>
      <protection locked="0"/>
    </xf>
    <xf numFmtId="20" fontId="2" fillId="3" borderId="11" xfId="0" applyNumberFormat="1" applyFont="1" applyFill="1" applyBorder="1" applyAlignment="1" applyProtection="1">
      <alignment horizontal="center" vertical="center"/>
      <protection locked="0"/>
    </xf>
    <xf numFmtId="0" fontId="2" fillId="3" borderId="15" xfId="0" applyFont="1" applyFill="1" applyBorder="1" applyAlignment="1" applyProtection="1">
      <alignment vertical="center"/>
      <protection locked="0"/>
    </xf>
    <xf numFmtId="20" fontId="2" fillId="3" borderId="24" xfId="0" applyNumberFormat="1" applyFont="1" applyFill="1" applyBorder="1" applyAlignment="1" applyProtection="1">
      <alignment horizontal="center" vertical="center"/>
      <protection locked="0"/>
    </xf>
    <xf numFmtId="46" fontId="2" fillId="15" borderId="0" xfId="0" applyNumberFormat="1" applyFont="1" applyFill="1" applyAlignment="1" applyProtection="1">
      <alignment vertical="center"/>
      <protection locked="0"/>
    </xf>
    <xf numFmtId="0" fontId="14" fillId="6" borderId="25" xfId="0" applyFont="1" applyFill="1" applyBorder="1" applyAlignment="1" applyProtection="1">
      <alignment horizontal="centerContinuous" vertical="center"/>
      <protection locked="0"/>
    </xf>
    <xf numFmtId="0" fontId="14" fillId="6" borderId="26" xfId="0" applyFont="1" applyFill="1" applyBorder="1" applyAlignment="1" applyProtection="1">
      <alignment horizontal="centerContinuous" vertical="center"/>
      <protection locked="0"/>
    </xf>
    <xf numFmtId="0" fontId="14" fillId="7" borderId="25" xfId="0" applyFont="1" applyFill="1" applyBorder="1" applyAlignment="1" applyProtection="1">
      <alignment horizontal="centerContinuous" vertical="center"/>
      <protection locked="0"/>
    </xf>
    <xf numFmtId="0" fontId="14" fillId="7" borderId="26" xfId="0" applyFont="1" applyFill="1" applyBorder="1" applyAlignment="1" applyProtection="1">
      <alignment horizontal="centerContinuous" vertical="center"/>
      <protection locked="0"/>
    </xf>
    <xf numFmtId="0" fontId="14" fillId="7" borderId="22" xfId="0" applyFont="1" applyFill="1" applyBorder="1" applyAlignment="1" applyProtection="1">
      <alignment horizontal="centerContinuous" vertical="center"/>
      <protection locked="0"/>
    </xf>
    <xf numFmtId="0" fontId="14" fillId="8" borderId="21" xfId="0" applyFont="1" applyFill="1" applyBorder="1" applyAlignment="1" applyProtection="1">
      <alignment horizontal="centerContinuous" vertical="center"/>
      <protection locked="0"/>
    </xf>
    <xf numFmtId="0" fontId="14" fillId="8" borderId="22" xfId="0" applyFont="1" applyFill="1" applyBorder="1" applyAlignment="1" applyProtection="1">
      <alignment horizontal="centerContinuous" vertical="center"/>
      <protection locked="0"/>
    </xf>
    <xf numFmtId="0" fontId="14" fillId="6" borderId="21" xfId="0" applyFont="1" applyFill="1" applyBorder="1" applyAlignment="1" applyProtection="1">
      <alignment horizontal="centerContinuous" vertical="center"/>
      <protection locked="0"/>
    </xf>
    <xf numFmtId="0" fontId="14" fillId="6" borderId="22" xfId="0" applyFont="1" applyFill="1" applyBorder="1" applyAlignment="1" applyProtection="1">
      <alignment horizontal="centerContinuous" vertical="center"/>
      <protection locked="0"/>
    </xf>
    <xf numFmtId="0" fontId="14" fillId="7" borderId="21" xfId="0" applyFont="1" applyFill="1" applyBorder="1" applyAlignment="1" applyProtection="1">
      <alignment horizontal="centerContinuous" vertical="center"/>
      <protection locked="0"/>
    </xf>
    <xf numFmtId="0" fontId="14" fillId="16" borderId="21" xfId="0" applyFont="1" applyFill="1" applyBorder="1" applyAlignment="1" applyProtection="1">
      <alignment horizontal="centerContinuous" vertical="center"/>
      <protection locked="0"/>
    </xf>
    <xf numFmtId="0" fontId="2" fillId="16" borderId="22" xfId="0" applyFont="1" applyFill="1" applyBorder="1" applyAlignment="1" applyProtection="1">
      <alignment horizontal="centerContinuous" vertical="center"/>
      <protection locked="0"/>
    </xf>
    <xf numFmtId="0" fontId="2" fillId="16" borderId="23" xfId="0" applyFont="1" applyFill="1" applyBorder="1" applyAlignment="1" applyProtection="1">
      <alignment horizontal="centerContinuous" vertical="center"/>
      <protection locked="0"/>
    </xf>
    <xf numFmtId="0" fontId="14" fillId="17" borderId="22" xfId="0" applyFont="1" applyFill="1" applyBorder="1" applyAlignment="1" applyProtection="1">
      <alignment horizontal="centerContinuous" vertical="center"/>
      <protection locked="0"/>
    </xf>
    <xf numFmtId="0" fontId="3" fillId="3" borderId="27" xfId="0" applyFont="1" applyFill="1" applyBorder="1" applyAlignment="1" applyProtection="1">
      <alignment horizontal="center" vertical="center"/>
      <protection locked="0"/>
    </xf>
    <xf numFmtId="0" fontId="2" fillId="9" borderId="3"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center" vertical="center" wrapText="1"/>
      <protection locked="0"/>
    </xf>
    <xf numFmtId="0" fontId="2" fillId="3" borderId="31" xfId="0" applyFont="1" applyFill="1" applyBorder="1" applyAlignment="1" applyProtection="1">
      <alignment horizontal="center" vertical="center" wrapText="1"/>
      <protection locked="0"/>
    </xf>
    <xf numFmtId="0" fontId="18" fillId="3" borderId="29" xfId="0" applyFont="1" applyFill="1" applyBorder="1" applyAlignment="1" applyProtection="1">
      <alignment horizontal="center" vertical="center" wrapText="1"/>
      <protection locked="0"/>
    </xf>
    <xf numFmtId="0" fontId="2" fillId="3" borderId="27" xfId="0" applyFont="1" applyFill="1" applyBorder="1" applyAlignment="1" applyProtection="1">
      <alignment horizontal="center" vertical="center"/>
      <protection locked="0"/>
    </xf>
    <xf numFmtId="164" fontId="2" fillId="3" borderId="4" xfId="0" applyNumberFormat="1" applyFont="1" applyFill="1" applyBorder="1" applyAlignment="1" applyProtection="1">
      <alignment horizontal="center" vertical="center"/>
      <protection locked="0"/>
    </xf>
    <xf numFmtId="164" fontId="2" fillId="3" borderId="11" xfId="0" applyNumberFormat="1" applyFont="1" applyFill="1" applyBorder="1" applyAlignment="1" applyProtection="1">
      <alignment horizontal="center" vertical="center"/>
      <protection locked="0"/>
    </xf>
    <xf numFmtId="164" fontId="2" fillId="3" borderId="6" xfId="0" applyNumberFormat="1" applyFont="1" applyFill="1" applyBorder="1" applyAlignment="1" applyProtection="1">
      <alignment horizontal="center" vertical="center"/>
      <protection locked="0"/>
    </xf>
    <xf numFmtId="164" fontId="2" fillId="12" borderId="4" xfId="0" applyNumberFormat="1" applyFont="1" applyFill="1" applyBorder="1" applyAlignment="1" applyProtection="1">
      <alignment horizontal="center" vertical="center"/>
      <protection locked="0"/>
    </xf>
    <xf numFmtId="21" fontId="3" fillId="3" borderId="3" xfId="0" applyNumberFormat="1" applyFont="1" applyFill="1" applyBorder="1" applyAlignment="1" applyProtection="1">
      <alignment horizontal="center" vertical="center"/>
      <protection locked="0"/>
    </xf>
    <xf numFmtId="0" fontId="2" fillId="3" borderId="32" xfId="0" applyFont="1" applyFill="1" applyBorder="1" applyAlignment="1" applyProtection="1">
      <alignment horizontal="center" vertical="center"/>
      <protection locked="0"/>
    </xf>
    <xf numFmtId="164" fontId="2" fillId="13" borderId="4" xfId="0" applyNumberFormat="1" applyFont="1" applyFill="1" applyBorder="1" applyAlignment="1" applyProtection="1">
      <alignment horizontal="center" vertical="center"/>
      <protection locked="0"/>
    </xf>
    <xf numFmtId="164" fontId="2" fillId="13" borderId="11" xfId="0" applyNumberFormat="1" applyFont="1" applyFill="1" applyBorder="1" applyAlignment="1" applyProtection="1">
      <alignment horizontal="center" vertical="center"/>
      <protection locked="0"/>
    </xf>
    <xf numFmtId="164" fontId="2" fillId="13" borderId="6" xfId="0" applyNumberFormat="1" applyFont="1" applyFill="1" applyBorder="1" applyAlignment="1" applyProtection="1">
      <alignment horizontal="center" vertical="center"/>
      <protection locked="0"/>
    </xf>
    <xf numFmtId="21" fontId="4" fillId="10" borderId="32" xfId="0" applyNumberFormat="1" applyFont="1" applyFill="1" applyBorder="1" applyAlignment="1" applyProtection="1">
      <alignment horizontal="center" vertical="center"/>
      <protection locked="0"/>
    </xf>
    <xf numFmtId="21" fontId="7" fillId="10" borderId="32" xfId="0" applyNumberFormat="1"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164" fontId="10" fillId="3" borderId="3" xfId="1" applyNumberFormat="1" applyFont="1" applyFill="1" applyBorder="1" applyAlignment="1" applyProtection="1">
      <alignment horizontal="center" vertical="center"/>
      <protection locked="0"/>
    </xf>
    <xf numFmtId="164" fontId="10" fillId="13" borderId="3" xfId="1" applyNumberFormat="1" applyFont="1" applyFill="1" applyBorder="1" applyAlignment="1" applyProtection="1">
      <alignment horizontal="center" vertical="center"/>
      <protection locked="0"/>
    </xf>
    <xf numFmtId="4" fontId="10" fillId="13" borderId="3" xfId="1" applyNumberFormat="1" applyFont="1" applyFill="1" applyBorder="1" applyAlignment="1" applyProtection="1">
      <alignment horizontal="center" vertical="center"/>
      <protection locked="0"/>
    </xf>
    <xf numFmtId="1" fontId="9" fillId="10" borderId="0" xfId="0" applyNumberFormat="1" applyFont="1" applyFill="1" applyAlignment="1" applyProtection="1">
      <alignment horizontal="center" vertical="center"/>
      <protection locked="0"/>
    </xf>
    <xf numFmtId="0" fontId="6" fillId="3" borderId="34" xfId="0" applyFont="1" applyFill="1" applyBorder="1" applyAlignment="1" applyProtection="1">
      <alignment horizontal="center" vertical="center"/>
      <protection locked="0"/>
    </xf>
    <xf numFmtId="0" fontId="11" fillId="3" borderId="8" xfId="0" applyFont="1" applyFill="1" applyBorder="1" applyAlignment="1" applyProtection="1">
      <alignment horizontal="centerContinuous" vertical="center"/>
      <protection locked="0"/>
    </xf>
    <xf numFmtId="0" fontId="11" fillId="3" borderId="9" xfId="0" applyFont="1" applyFill="1" applyBorder="1" applyAlignment="1" applyProtection="1">
      <alignment horizontal="centerContinuous" vertical="center"/>
      <protection locked="0"/>
    </xf>
    <xf numFmtId="0" fontId="11" fillId="3" borderId="10" xfId="0" applyFont="1" applyFill="1" applyBorder="1" applyAlignment="1" applyProtection="1">
      <alignment horizontal="centerContinuous" vertical="center"/>
      <protection locked="0"/>
    </xf>
    <xf numFmtId="0" fontId="4" fillId="11" borderId="35" xfId="0" applyFont="1" applyFill="1" applyBorder="1" applyAlignment="1" applyProtection="1">
      <alignment horizontal="center" vertical="center"/>
      <protection locked="0"/>
    </xf>
    <xf numFmtId="0" fontId="6" fillId="3" borderId="36" xfId="0" applyFont="1" applyFill="1" applyBorder="1" applyAlignment="1" applyProtection="1">
      <alignment horizontal="center" vertical="center"/>
      <protection locked="0"/>
    </xf>
    <xf numFmtId="21" fontId="12" fillId="3" borderId="37" xfId="0" applyNumberFormat="1" applyFont="1" applyFill="1" applyBorder="1" applyAlignment="1" applyProtection="1">
      <alignment horizontal="centerContinuous" vertical="center"/>
      <protection locked="0"/>
    </xf>
    <xf numFmtId="21" fontId="12" fillId="3" borderId="38" xfId="0" applyNumberFormat="1" applyFont="1" applyFill="1" applyBorder="1" applyAlignment="1" applyProtection="1">
      <alignment horizontal="centerContinuous" vertical="center"/>
      <protection locked="0"/>
    </xf>
    <xf numFmtId="21" fontId="12" fillId="3" borderId="36" xfId="0" applyNumberFormat="1" applyFont="1" applyFill="1" applyBorder="1" applyAlignment="1" applyProtection="1">
      <alignment horizontal="centerContinuous" vertical="center"/>
      <protection locked="0"/>
    </xf>
    <xf numFmtId="21" fontId="20" fillId="15" borderId="38" xfId="0" applyNumberFormat="1" applyFont="1" applyFill="1" applyBorder="1" applyAlignment="1" applyProtection="1">
      <alignment horizontal="centerContinuous" vertical="center"/>
      <protection locked="0"/>
    </xf>
    <xf numFmtId="0" fontId="6" fillId="3" borderId="39"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Continuous" vertical="center"/>
      <protection locked="0"/>
    </xf>
    <xf numFmtId="21" fontId="12" fillId="3" borderId="4" xfId="0" applyNumberFormat="1" applyFont="1" applyFill="1" applyBorder="1" applyAlignment="1" applyProtection="1">
      <alignment horizontal="centerContinuous" vertical="center"/>
      <protection locked="0"/>
    </xf>
    <xf numFmtId="0" fontId="2" fillId="3" borderId="40"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164" fontId="2" fillId="12" borderId="17" xfId="0" applyNumberFormat="1" applyFont="1" applyFill="1" applyBorder="1" applyAlignment="1" applyProtection="1">
      <alignment horizontal="center" vertical="center"/>
      <protection locked="0"/>
    </xf>
    <xf numFmtId="0" fontId="18"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4" fontId="10" fillId="0" borderId="0" xfId="1" applyNumberFormat="1" applyFont="1" applyFill="1" applyBorder="1" applyAlignment="1" applyProtection="1">
      <alignment horizontal="center" vertical="center"/>
      <protection locked="0"/>
    </xf>
    <xf numFmtId="0" fontId="11" fillId="0" borderId="0" xfId="0" applyFont="1" applyAlignment="1" applyProtection="1">
      <alignment horizontal="centerContinuous" vertical="center"/>
      <protection locked="0"/>
    </xf>
    <xf numFmtId="21" fontId="20" fillId="0" borderId="0" xfId="0" applyNumberFormat="1" applyFont="1" applyAlignment="1" applyProtection="1">
      <alignment horizontal="centerContinuous" vertical="center"/>
      <protection locked="0"/>
    </xf>
    <xf numFmtId="21" fontId="12" fillId="0" borderId="0" xfId="0" applyNumberFormat="1" applyFont="1" applyAlignment="1" applyProtection="1">
      <alignment horizontal="centerContinuous" vertical="center"/>
      <protection locked="0"/>
    </xf>
    <xf numFmtId="49" fontId="5" fillId="2" borderId="3" xfId="0" applyNumberFormat="1" applyFont="1" applyFill="1" applyBorder="1" applyAlignment="1">
      <alignment horizontal="center" vertical="center"/>
    </xf>
    <xf numFmtId="0" fontId="1" fillId="0" borderId="4" xfId="0" applyFont="1" applyBorder="1"/>
    <xf numFmtId="164" fontId="1" fillId="14" borderId="1" xfId="0" applyNumberFormat="1" applyFont="1" applyFill="1" applyBorder="1" applyAlignment="1">
      <alignment horizontal="center"/>
    </xf>
    <xf numFmtId="164" fontId="1" fillId="14" borderId="4" xfId="0" applyNumberFormat="1" applyFont="1" applyFill="1" applyBorder="1" applyAlignment="1">
      <alignment horizontal="center"/>
    </xf>
    <xf numFmtId="0" fontId="1" fillId="0" borderId="4" xfId="0" applyFont="1" applyBorder="1" applyAlignment="1">
      <alignment wrapText="1"/>
    </xf>
    <xf numFmtId="0" fontId="0" fillId="5" borderId="15" xfId="0" applyFill="1" applyBorder="1" applyAlignment="1">
      <alignment horizontal="center"/>
    </xf>
    <xf numFmtId="164" fontId="1" fillId="13" borderId="1" xfId="0" applyNumberFormat="1" applyFont="1" applyFill="1" applyBorder="1" applyAlignment="1">
      <alignment horizontal="center"/>
    </xf>
    <xf numFmtId="164" fontId="0" fillId="13" borderId="4" xfId="0" applyNumberFormat="1" applyFill="1" applyBorder="1" applyAlignment="1">
      <alignment horizontal="center"/>
    </xf>
    <xf numFmtId="164" fontId="0" fillId="13" borderId="6" xfId="0" applyNumberFormat="1" applyFill="1" applyBorder="1" applyAlignment="1">
      <alignment horizontal="center"/>
    </xf>
    <xf numFmtId="0" fontId="1" fillId="0" borderId="4" xfId="0" applyFont="1" applyBorder="1" applyAlignment="1">
      <alignment horizontal="center"/>
    </xf>
    <xf numFmtId="0" fontId="0" fillId="0" borderId="4" xfId="0" applyBorder="1" applyAlignment="1">
      <alignment horizontal="center"/>
    </xf>
    <xf numFmtId="164" fontId="0" fillId="13" borderId="1" xfId="0" applyNumberFormat="1" applyFill="1" applyBorder="1" applyAlignment="1">
      <alignment horizontal="center"/>
    </xf>
    <xf numFmtId="164" fontId="1" fillId="13" borderId="4" xfId="0" applyNumberFormat="1" applyFont="1" applyFill="1" applyBorder="1" applyAlignment="1">
      <alignment horizontal="center"/>
    </xf>
    <xf numFmtId="164" fontId="1" fillId="0" borderId="1" xfId="0" applyNumberFormat="1" applyFont="1" applyBorder="1" applyAlignment="1">
      <alignment horizontal="center"/>
    </xf>
    <xf numFmtId="164" fontId="1" fillId="0" borderId="4" xfId="0" applyNumberFormat="1" applyFont="1" applyBorder="1" applyAlignment="1">
      <alignment horizontal="center"/>
    </xf>
    <xf numFmtId="15" fontId="1" fillId="14" borderId="8" xfId="0" applyNumberFormat="1" applyFont="1" applyFill="1" applyBorder="1" applyAlignment="1">
      <alignment horizontal="centerContinuous"/>
    </xf>
    <xf numFmtId="15" fontId="1" fillId="14" borderId="9" xfId="0" applyNumberFormat="1" applyFont="1" applyFill="1" applyBorder="1" applyAlignment="1">
      <alignment horizontal="centerContinuous"/>
    </xf>
    <xf numFmtId="15" fontId="1" fillId="14" borderId="10" xfId="0" applyNumberFormat="1" applyFont="1" applyFill="1" applyBorder="1" applyAlignment="1">
      <alignment horizontal="centerContinuous"/>
    </xf>
    <xf numFmtId="0" fontId="1" fillId="5" borderId="15" xfId="0" applyFont="1" applyFill="1" applyBorder="1" applyAlignment="1">
      <alignment horizontal="left" wrapText="1"/>
    </xf>
    <xf numFmtId="0" fontId="1" fillId="14" borderId="4" xfId="0" applyFont="1" applyFill="1" applyBorder="1" applyAlignment="1">
      <alignment horizontal="left" wrapText="1"/>
    </xf>
    <xf numFmtId="0" fontId="1" fillId="5" borderId="15" xfId="0" applyFont="1" applyFill="1" applyBorder="1" applyAlignment="1">
      <alignment horizontal="center" wrapText="1"/>
    </xf>
    <xf numFmtId="164" fontId="1" fillId="14" borderId="6" xfId="0" applyNumberFormat="1" applyFont="1" applyFill="1" applyBorder="1" applyAlignment="1">
      <alignment horizontal="center"/>
    </xf>
    <xf numFmtId="0" fontId="1" fillId="5" borderId="15" xfId="0" applyFont="1" applyFill="1" applyBorder="1"/>
    <xf numFmtId="15" fontId="1" fillId="14" borderId="1" xfId="0" applyNumberFormat="1" applyFont="1" applyFill="1" applyBorder="1" applyAlignment="1">
      <alignment horizontal="centerContinuous"/>
    </xf>
    <xf numFmtId="15" fontId="1" fillId="14" borderId="4" xfId="0" applyNumberFormat="1" applyFont="1" applyFill="1" applyBorder="1" applyAlignment="1">
      <alignment horizontal="centerContinuous"/>
    </xf>
    <xf numFmtId="15" fontId="1" fillId="14" borderId="6" xfId="0" applyNumberFormat="1" applyFont="1" applyFill="1" applyBorder="1" applyAlignment="1">
      <alignment horizontal="centerContinuous"/>
    </xf>
    <xf numFmtId="0" fontId="1" fillId="5" borderId="4" xfId="0" applyFont="1" applyFill="1" applyBorder="1" applyAlignment="1">
      <alignment wrapText="1"/>
    </xf>
    <xf numFmtId="0" fontId="1" fillId="5" borderId="15" xfId="0" applyFont="1" applyFill="1" applyBorder="1" applyAlignment="1">
      <alignment wrapText="1"/>
    </xf>
    <xf numFmtId="0" fontId="1" fillId="14" borderId="1" xfId="0" applyFont="1" applyFill="1" applyBorder="1" applyAlignment="1">
      <alignment horizontal="center" wrapText="1"/>
    </xf>
    <xf numFmtId="0" fontId="1" fillId="14" borderId="4" xfId="0" applyFont="1" applyFill="1" applyBorder="1" applyAlignment="1">
      <alignment horizontal="center" wrapText="1"/>
    </xf>
    <xf numFmtId="0" fontId="1" fillId="14" borderId="6" xfId="0" applyFont="1" applyFill="1" applyBorder="1" applyAlignment="1">
      <alignment horizontal="center" wrapText="1"/>
    </xf>
    <xf numFmtId="164" fontId="1" fillId="14" borderId="1" xfId="0" applyNumberFormat="1" applyFont="1" applyFill="1" applyBorder="1"/>
    <xf numFmtId="164" fontId="1" fillId="14" borderId="4" xfId="0" applyNumberFormat="1" applyFont="1" applyFill="1" applyBorder="1"/>
    <xf numFmtId="164" fontId="1" fillId="14" borderId="6" xfId="0" applyNumberFormat="1" applyFont="1" applyFill="1" applyBorder="1"/>
    <xf numFmtId="164" fontId="1" fillId="5" borderId="6" xfId="0" applyNumberFormat="1" applyFont="1" applyFill="1" applyBorder="1"/>
    <xf numFmtId="164" fontId="1" fillId="5" borderId="15" xfId="0" applyNumberFormat="1" applyFont="1" applyFill="1" applyBorder="1" applyAlignment="1">
      <alignment horizontal="center"/>
    </xf>
    <xf numFmtId="164" fontId="1" fillId="14" borderId="18" xfId="0" applyNumberFormat="1" applyFont="1" applyFill="1" applyBorder="1" applyAlignment="1">
      <alignment horizontal="center"/>
    </xf>
    <xf numFmtId="164" fontId="1" fillId="14" borderId="19" xfId="0" applyNumberFormat="1" applyFont="1" applyFill="1" applyBorder="1" applyAlignment="1">
      <alignment horizontal="center"/>
    </xf>
    <xf numFmtId="164" fontId="1" fillId="14" borderId="16" xfId="0" applyNumberFormat="1" applyFont="1" applyFill="1" applyBorder="1" applyAlignment="1">
      <alignment horizontal="center"/>
    </xf>
    <xf numFmtId="0" fontId="1" fillId="5" borderId="0" xfId="0" applyFont="1" applyFill="1" applyAlignment="1">
      <alignment horizontal="right"/>
    </xf>
  </cellXfs>
  <cellStyles count="2">
    <cellStyle name="Currency" xfId="1" builtinId="4"/>
    <cellStyle name="Normal" xfId="0" builtinId="0"/>
  </cellStyles>
  <dxfs count="206">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219075</xdr:colOff>
      <xdr:row>2</xdr:row>
      <xdr:rowOff>0</xdr:rowOff>
    </xdr:from>
    <xdr:to>
      <xdr:col>1</xdr:col>
      <xdr:colOff>219075</xdr:colOff>
      <xdr:row>3</xdr:row>
      <xdr:rowOff>0</xdr:rowOff>
    </xdr:to>
    <xdr:sp macro="" textlink="">
      <xdr:nvSpPr>
        <xdr:cNvPr id="47757" name="Line 1">
          <a:extLst>
            <a:ext uri="{FF2B5EF4-FFF2-40B4-BE49-F238E27FC236}">
              <a16:creationId xmlns:a16="http://schemas.microsoft.com/office/drawing/2014/main" id="{5C00F11C-7946-40C5-AC24-D30BD236A95C}"/>
            </a:ext>
          </a:extLst>
        </xdr:cNvPr>
        <xdr:cNvSpPr>
          <a:spLocks noChangeShapeType="1"/>
        </xdr:cNvSpPr>
      </xdr:nvSpPr>
      <xdr:spPr bwMode="auto">
        <a:xfrm>
          <a:off x="1600200" y="533400"/>
          <a:ext cx="0" cy="314325"/>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10</xdr:row>
      <xdr:rowOff>0</xdr:rowOff>
    </xdr:from>
    <xdr:to>
      <xdr:col>1</xdr:col>
      <xdr:colOff>219075</xdr:colOff>
      <xdr:row>11</xdr:row>
      <xdr:rowOff>0</xdr:rowOff>
    </xdr:to>
    <xdr:sp macro="" textlink="">
      <xdr:nvSpPr>
        <xdr:cNvPr id="47758" name="Line 2">
          <a:extLst>
            <a:ext uri="{FF2B5EF4-FFF2-40B4-BE49-F238E27FC236}">
              <a16:creationId xmlns:a16="http://schemas.microsoft.com/office/drawing/2014/main" id="{970D16BC-9BC6-45B3-9971-A7B14189FF12}"/>
            </a:ext>
          </a:extLst>
        </xdr:cNvPr>
        <xdr:cNvSpPr>
          <a:spLocks noChangeShapeType="1"/>
        </xdr:cNvSpPr>
      </xdr:nvSpPr>
      <xdr:spPr bwMode="auto">
        <a:xfrm>
          <a:off x="1600200" y="2047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18</xdr:row>
      <xdr:rowOff>0</xdr:rowOff>
    </xdr:from>
    <xdr:to>
      <xdr:col>1</xdr:col>
      <xdr:colOff>219075</xdr:colOff>
      <xdr:row>19</xdr:row>
      <xdr:rowOff>0</xdr:rowOff>
    </xdr:to>
    <xdr:sp macro="" textlink="">
      <xdr:nvSpPr>
        <xdr:cNvPr id="47759" name="Line 3">
          <a:extLst>
            <a:ext uri="{FF2B5EF4-FFF2-40B4-BE49-F238E27FC236}">
              <a16:creationId xmlns:a16="http://schemas.microsoft.com/office/drawing/2014/main" id="{3E40597B-F366-44E4-821E-C4F249E3EA42}"/>
            </a:ext>
          </a:extLst>
        </xdr:cNvPr>
        <xdr:cNvSpPr>
          <a:spLocks noChangeShapeType="1"/>
        </xdr:cNvSpPr>
      </xdr:nvSpPr>
      <xdr:spPr bwMode="auto">
        <a:xfrm>
          <a:off x="1600200" y="3571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26</xdr:row>
      <xdr:rowOff>0</xdr:rowOff>
    </xdr:from>
    <xdr:to>
      <xdr:col>1</xdr:col>
      <xdr:colOff>219075</xdr:colOff>
      <xdr:row>27</xdr:row>
      <xdr:rowOff>0</xdr:rowOff>
    </xdr:to>
    <xdr:sp macro="" textlink="">
      <xdr:nvSpPr>
        <xdr:cNvPr id="47760" name="Line 5">
          <a:extLst>
            <a:ext uri="{FF2B5EF4-FFF2-40B4-BE49-F238E27FC236}">
              <a16:creationId xmlns:a16="http://schemas.microsoft.com/office/drawing/2014/main" id="{258B17EC-E3A3-4A96-B306-7F36D663CED8}"/>
            </a:ext>
          </a:extLst>
        </xdr:cNvPr>
        <xdr:cNvSpPr>
          <a:spLocks noChangeShapeType="1"/>
        </xdr:cNvSpPr>
      </xdr:nvSpPr>
      <xdr:spPr bwMode="auto">
        <a:xfrm>
          <a:off x="1600200" y="5095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34</xdr:row>
      <xdr:rowOff>0</xdr:rowOff>
    </xdr:from>
    <xdr:to>
      <xdr:col>1</xdr:col>
      <xdr:colOff>219075</xdr:colOff>
      <xdr:row>35</xdr:row>
      <xdr:rowOff>0</xdr:rowOff>
    </xdr:to>
    <xdr:sp macro="" textlink="">
      <xdr:nvSpPr>
        <xdr:cNvPr id="47761" name="Line 6">
          <a:extLst>
            <a:ext uri="{FF2B5EF4-FFF2-40B4-BE49-F238E27FC236}">
              <a16:creationId xmlns:a16="http://schemas.microsoft.com/office/drawing/2014/main" id="{740C2DE0-F8A9-4903-9BB6-09C51FA2EBBB}"/>
            </a:ext>
          </a:extLst>
        </xdr:cNvPr>
        <xdr:cNvSpPr>
          <a:spLocks noChangeShapeType="1"/>
        </xdr:cNvSpPr>
      </xdr:nvSpPr>
      <xdr:spPr bwMode="auto">
        <a:xfrm>
          <a:off x="1600200" y="6619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42</xdr:row>
      <xdr:rowOff>0</xdr:rowOff>
    </xdr:from>
    <xdr:to>
      <xdr:col>1</xdr:col>
      <xdr:colOff>219075</xdr:colOff>
      <xdr:row>43</xdr:row>
      <xdr:rowOff>0</xdr:rowOff>
    </xdr:to>
    <xdr:sp macro="" textlink="">
      <xdr:nvSpPr>
        <xdr:cNvPr id="47762" name="Line 7">
          <a:extLst>
            <a:ext uri="{FF2B5EF4-FFF2-40B4-BE49-F238E27FC236}">
              <a16:creationId xmlns:a16="http://schemas.microsoft.com/office/drawing/2014/main" id="{F6969525-F36C-479F-8312-9136C458F34F}"/>
            </a:ext>
          </a:extLst>
        </xdr:cNvPr>
        <xdr:cNvSpPr>
          <a:spLocks noChangeShapeType="1"/>
        </xdr:cNvSpPr>
      </xdr:nvSpPr>
      <xdr:spPr bwMode="auto">
        <a:xfrm>
          <a:off x="1600200" y="8143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50</xdr:row>
      <xdr:rowOff>0</xdr:rowOff>
    </xdr:from>
    <xdr:to>
      <xdr:col>1</xdr:col>
      <xdr:colOff>219075</xdr:colOff>
      <xdr:row>51</xdr:row>
      <xdr:rowOff>0</xdr:rowOff>
    </xdr:to>
    <xdr:sp macro="" textlink="">
      <xdr:nvSpPr>
        <xdr:cNvPr id="47763" name="Line 8">
          <a:extLst>
            <a:ext uri="{FF2B5EF4-FFF2-40B4-BE49-F238E27FC236}">
              <a16:creationId xmlns:a16="http://schemas.microsoft.com/office/drawing/2014/main" id="{FDB0E185-B7C6-4266-A8F0-6A626CF1D1DE}"/>
            </a:ext>
          </a:extLst>
        </xdr:cNvPr>
        <xdr:cNvSpPr>
          <a:spLocks noChangeShapeType="1"/>
        </xdr:cNvSpPr>
      </xdr:nvSpPr>
      <xdr:spPr bwMode="auto">
        <a:xfrm>
          <a:off x="1600200" y="9667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58</xdr:row>
      <xdr:rowOff>0</xdr:rowOff>
    </xdr:from>
    <xdr:to>
      <xdr:col>1</xdr:col>
      <xdr:colOff>219075</xdr:colOff>
      <xdr:row>59</xdr:row>
      <xdr:rowOff>0</xdr:rowOff>
    </xdr:to>
    <xdr:sp macro="" textlink="">
      <xdr:nvSpPr>
        <xdr:cNvPr id="47764" name="Line 9">
          <a:extLst>
            <a:ext uri="{FF2B5EF4-FFF2-40B4-BE49-F238E27FC236}">
              <a16:creationId xmlns:a16="http://schemas.microsoft.com/office/drawing/2014/main" id="{6F17078C-09A1-474E-A1BA-7DFAA70B0BF3}"/>
            </a:ext>
          </a:extLst>
        </xdr:cNvPr>
        <xdr:cNvSpPr>
          <a:spLocks noChangeShapeType="1"/>
        </xdr:cNvSpPr>
      </xdr:nvSpPr>
      <xdr:spPr bwMode="auto">
        <a:xfrm>
          <a:off x="1600200" y="11191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66</xdr:row>
      <xdr:rowOff>0</xdr:rowOff>
    </xdr:from>
    <xdr:to>
      <xdr:col>1</xdr:col>
      <xdr:colOff>219075</xdr:colOff>
      <xdr:row>67</xdr:row>
      <xdr:rowOff>0</xdr:rowOff>
    </xdr:to>
    <xdr:sp macro="" textlink="">
      <xdr:nvSpPr>
        <xdr:cNvPr id="47765" name="Line 10">
          <a:extLst>
            <a:ext uri="{FF2B5EF4-FFF2-40B4-BE49-F238E27FC236}">
              <a16:creationId xmlns:a16="http://schemas.microsoft.com/office/drawing/2014/main" id="{D1FB6214-284C-4979-B753-51D1CFE28785}"/>
            </a:ext>
          </a:extLst>
        </xdr:cNvPr>
        <xdr:cNvSpPr>
          <a:spLocks noChangeShapeType="1"/>
        </xdr:cNvSpPr>
      </xdr:nvSpPr>
      <xdr:spPr bwMode="auto">
        <a:xfrm>
          <a:off x="1600200" y="12715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74</xdr:row>
      <xdr:rowOff>0</xdr:rowOff>
    </xdr:from>
    <xdr:to>
      <xdr:col>1</xdr:col>
      <xdr:colOff>219075</xdr:colOff>
      <xdr:row>75</xdr:row>
      <xdr:rowOff>0</xdr:rowOff>
    </xdr:to>
    <xdr:sp macro="" textlink="">
      <xdr:nvSpPr>
        <xdr:cNvPr id="47766" name="Line 11">
          <a:extLst>
            <a:ext uri="{FF2B5EF4-FFF2-40B4-BE49-F238E27FC236}">
              <a16:creationId xmlns:a16="http://schemas.microsoft.com/office/drawing/2014/main" id="{FFC4504D-3358-42B2-ABC2-64383AB81FE8}"/>
            </a:ext>
          </a:extLst>
        </xdr:cNvPr>
        <xdr:cNvSpPr>
          <a:spLocks noChangeShapeType="1"/>
        </xdr:cNvSpPr>
      </xdr:nvSpPr>
      <xdr:spPr bwMode="auto">
        <a:xfrm>
          <a:off x="1600200" y="14239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82</xdr:row>
      <xdr:rowOff>0</xdr:rowOff>
    </xdr:from>
    <xdr:to>
      <xdr:col>1</xdr:col>
      <xdr:colOff>219075</xdr:colOff>
      <xdr:row>83</xdr:row>
      <xdr:rowOff>0</xdr:rowOff>
    </xdr:to>
    <xdr:sp macro="" textlink="">
      <xdr:nvSpPr>
        <xdr:cNvPr id="47767" name="Line 12">
          <a:extLst>
            <a:ext uri="{FF2B5EF4-FFF2-40B4-BE49-F238E27FC236}">
              <a16:creationId xmlns:a16="http://schemas.microsoft.com/office/drawing/2014/main" id="{5CCE9C9E-FF57-49C9-B2C5-99E89BEF8B7C}"/>
            </a:ext>
          </a:extLst>
        </xdr:cNvPr>
        <xdr:cNvSpPr>
          <a:spLocks noChangeShapeType="1"/>
        </xdr:cNvSpPr>
      </xdr:nvSpPr>
      <xdr:spPr bwMode="auto">
        <a:xfrm>
          <a:off x="1600200" y="15763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90</xdr:row>
      <xdr:rowOff>0</xdr:rowOff>
    </xdr:from>
    <xdr:to>
      <xdr:col>1</xdr:col>
      <xdr:colOff>219075</xdr:colOff>
      <xdr:row>91</xdr:row>
      <xdr:rowOff>0</xdr:rowOff>
    </xdr:to>
    <xdr:sp macro="" textlink="">
      <xdr:nvSpPr>
        <xdr:cNvPr id="47768" name="Line 13">
          <a:extLst>
            <a:ext uri="{FF2B5EF4-FFF2-40B4-BE49-F238E27FC236}">
              <a16:creationId xmlns:a16="http://schemas.microsoft.com/office/drawing/2014/main" id="{E2B5D742-1B65-4C27-9650-95603CC0E352}"/>
            </a:ext>
          </a:extLst>
        </xdr:cNvPr>
        <xdr:cNvSpPr>
          <a:spLocks noChangeShapeType="1"/>
        </xdr:cNvSpPr>
      </xdr:nvSpPr>
      <xdr:spPr bwMode="auto">
        <a:xfrm>
          <a:off x="1600200" y="17287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106</xdr:row>
      <xdr:rowOff>0</xdr:rowOff>
    </xdr:from>
    <xdr:to>
      <xdr:col>1</xdr:col>
      <xdr:colOff>219075</xdr:colOff>
      <xdr:row>107</xdr:row>
      <xdr:rowOff>0</xdr:rowOff>
    </xdr:to>
    <xdr:sp macro="" textlink="">
      <xdr:nvSpPr>
        <xdr:cNvPr id="47769" name="Line 14">
          <a:extLst>
            <a:ext uri="{FF2B5EF4-FFF2-40B4-BE49-F238E27FC236}">
              <a16:creationId xmlns:a16="http://schemas.microsoft.com/office/drawing/2014/main" id="{38CF5846-CB98-4D34-A1BC-DB830311D46F}"/>
            </a:ext>
          </a:extLst>
        </xdr:cNvPr>
        <xdr:cNvSpPr>
          <a:spLocks noChangeShapeType="1"/>
        </xdr:cNvSpPr>
      </xdr:nvSpPr>
      <xdr:spPr bwMode="auto">
        <a:xfrm>
          <a:off x="1600200" y="20335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114</xdr:row>
      <xdr:rowOff>0</xdr:rowOff>
    </xdr:from>
    <xdr:to>
      <xdr:col>1</xdr:col>
      <xdr:colOff>219075</xdr:colOff>
      <xdr:row>115</xdr:row>
      <xdr:rowOff>0</xdr:rowOff>
    </xdr:to>
    <xdr:sp macro="" textlink="">
      <xdr:nvSpPr>
        <xdr:cNvPr id="47770" name="Line 16">
          <a:extLst>
            <a:ext uri="{FF2B5EF4-FFF2-40B4-BE49-F238E27FC236}">
              <a16:creationId xmlns:a16="http://schemas.microsoft.com/office/drawing/2014/main" id="{CB9E6D2A-8AE2-4CC7-A1B9-2EE65891226F}"/>
            </a:ext>
          </a:extLst>
        </xdr:cNvPr>
        <xdr:cNvSpPr>
          <a:spLocks noChangeShapeType="1"/>
        </xdr:cNvSpPr>
      </xdr:nvSpPr>
      <xdr:spPr bwMode="auto">
        <a:xfrm>
          <a:off x="1600200" y="21859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122</xdr:row>
      <xdr:rowOff>0</xdr:rowOff>
    </xdr:from>
    <xdr:to>
      <xdr:col>1</xdr:col>
      <xdr:colOff>219075</xdr:colOff>
      <xdr:row>123</xdr:row>
      <xdr:rowOff>0</xdr:rowOff>
    </xdr:to>
    <xdr:sp macro="" textlink="">
      <xdr:nvSpPr>
        <xdr:cNvPr id="47771" name="Line 17">
          <a:extLst>
            <a:ext uri="{FF2B5EF4-FFF2-40B4-BE49-F238E27FC236}">
              <a16:creationId xmlns:a16="http://schemas.microsoft.com/office/drawing/2014/main" id="{ACEECC99-247C-43A2-8503-3196A352EECB}"/>
            </a:ext>
          </a:extLst>
        </xdr:cNvPr>
        <xdr:cNvSpPr>
          <a:spLocks noChangeShapeType="1"/>
        </xdr:cNvSpPr>
      </xdr:nvSpPr>
      <xdr:spPr bwMode="auto">
        <a:xfrm>
          <a:off x="1600200" y="2340292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130</xdr:row>
      <xdr:rowOff>0</xdr:rowOff>
    </xdr:from>
    <xdr:to>
      <xdr:col>1</xdr:col>
      <xdr:colOff>219075</xdr:colOff>
      <xdr:row>131</xdr:row>
      <xdr:rowOff>0</xdr:rowOff>
    </xdr:to>
    <xdr:sp macro="" textlink="">
      <xdr:nvSpPr>
        <xdr:cNvPr id="47772" name="Line 18">
          <a:extLst>
            <a:ext uri="{FF2B5EF4-FFF2-40B4-BE49-F238E27FC236}">
              <a16:creationId xmlns:a16="http://schemas.microsoft.com/office/drawing/2014/main" id="{5A408F46-32E3-4D25-AAC7-23A68013DF0D}"/>
            </a:ext>
          </a:extLst>
        </xdr:cNvPr>
        <xdr:cNvSpPr>
          <a:spLocks noChangeShapeType="1"/>
        </xdr:cNvSpPr>
      </xdr:nvSpPr>
      <xdr:spPr bwMode="auto">
        <a:xfrm>
          <a:off x="1600200" y="249459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138</xdr:row>
      <xdr:rowOff>0</xdr:rowOff>
    </xdr:from>
    <xdr:to>
      <xdr:col>1</xdr:col>
      <xdr:colOff>219075</xdr:colOff>
      <xdr:row>139</xdr:row>
      <xdr:rowOff>0</xdr:rowOff>
    </xdr:to>
    <xdr:sp macro="" textlink="">
      <xdr:nvSpPr>
        <xdr:cNvPr id="47773" name="Line 19">
          <a:extLst>
            <a:ext uri="{FF2B5EF4-FFF2-40B4-BE49-F238E27FC236}">
              <a16:creationId xmlns:a16="http://schemas.microsoft.com/office/drawing/2014/main" id="{B187C5D3-1C51-4F36-893F-4DD6C4A3C323}"/>
            </a:ext>
          </a:extLst>
        </xdr:cNvPr>
        <xdr:cNvSpPr>
          <a:spLocks noChangeShapeType="1"/>
        </xdr:cNvSpPr>
      </xdr:nvSpPr>
      <xdr:spPr bwMode="auto">
        <a:xfrm>
          <a:off x="1600200" y="2648902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146</xdr:row>
      <xdr:rowOff>0</xdr:rowOff>
    </xdr:from>
    <xdr:to>
      <xdr:col>1</xdr:col>
      <xdr:colOff>219075</xdr:colOff>
      <xdr:row>147</xdr:row>
      <xdr:rowOff>0</xdr:rowOff>
    </xdr:to>
    <xdr:sp macro="" textlink="">
      <xdr:nvSpPr>
        <xdr:cNvPr id="47774" name="Line 20">
          <a:extLst>
            <a:ext uri="{FF2B5EF4-FFF2-40B4-BE49-F238E27FC236}">
              <a16:creationId xmlns:a16="http://schemas.microsoft.com/office/drawing/2014/main" id="{EA877968-EB23-4F34-A26B-264FBCCF7C34}"/>
            </a:ext>
          </a:extLst>
        </xdr:cNvPr>
        <xdr:cNvSpPr>
          <a:spLocks noChangeShapeType="1"/>
        </xdr:cNvSpPr>
      </xdr:nvSpPr>
      <xdr:spPr bwMode="auto">
        <a:xfrm>
          <a:off x="1600200" y="280320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154</xdr:row>
      <xdr:rowOff>0</xdr:rowOff>
    </xdr:from>
    <xdr:to>
      <xdr:col>1</xdr:col>
      <xdr:colOff>219075</xdr:colOff>
      <xdr:row>155</xdr:row>
      <xdr:rowOff>0</xdr:rowOff>
    </xdr:to>
    <xdr:sp macro="" textlink="">
      <xdr:nvSpPr>
        <xdr:cNvPr id="47775" name="Line 21">
          <a:extLst>
            <a:ext uri="{FF2B5EF4-FFF2-40B4-BE49-F238E27FC236}">
              <a16:creationId xmlns:a16="http://schemas.microsoft.com/office/drawing/2014/main" id="{13C063B0-C4B3-47F0-87B9-94EED97800B0}"/>
            </a:ext>
          </a:extLst>
        </xdr:cNvPr>
        <xdr:cNvSpPr>
          <a:spLocks noChangeShapeType="1"/>
        </xdr:cNvSpPr>
      </xdr:nvSpPr>
      <xdr:spPr bwMode="auto">
        <a:xfrm>
          <a:off x="1600200" y="2957512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162</xdr:row>
      <xdr:rowOff>0</xdr:rowOff>
    </xdr:from>
    <xdr:to>
      <xdr:col>1</xdr:col>
      <xdr:colOff>219075</xdr:colOff>
      <xdr:row>163</xdr:row>
      <xdr:rowOff>0</xdr:rowOff>
    </xdr:to>
    <xdr:sp macro="" textlink="">
      <xdr:nvSpPr>
        <xdr:cNvPr id="47776" name="Line 22">
          <a:extLst>
            <a:ext uri="{FF2B5EF4-FFF2-40B4-BE49-F238E27FC236}">
              <a16:creationId xmlns:a16="http://schemas.microsoft.com/office/drawing/2014/main" id="{835B3556-596D-47E2-A361-E29E08EE75AE}"/>
            </a:ext>
          </a:extLst>
        </xdr:cNvPr>
        <xdr:cNvSpPr>
          <a:spLocks noChangeShapeType="1"/>
        </xdr:cNvSpPr>
      </xdr:nvSpPr>
      <xdr:spPr bwMode="auto">
        <a:xfrm>
          <a:off x="1600200" y="311181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170</xdr:row>
      <xdr:rowOff>0</xdr:rowOff>
    </xdr:from>
    <xdr:to>
      <xdr:col>1</xdr:col>
      <xdr:colOff>219075</xdr:colOff>
      <xdr:row>171</xdr:row>
      <xdr:rowOff>0</xdr:rowOff>
    </xdr:to>
    <xdr:sp macro="" textlink="">
      <xdr:nvSpPr>
        <xdr:cNvPr id="47777" name="Line 23">
          <a:extLst>
            <a:ext uri="{FF2B5EF4-FFF2-40B4-BE49-F238E27FC236}">
              <a16:creationId xmlns:a16="http://schemas.microsoft.com/office/drawing/2014/main" id="{DD6C8A00-02B1-4106-BF6C-E7ECAC7D6D8A}"/>
            </a:ext>
          </a:extLst>
        </xdr:cNvPr>
        <xdr:cNvSpPr>
          <a:spLocks noChangeShapeType="1"/>
        </xdr:cNvSpPr>
      </xdr:nvSpPr>
      <xdr:spPr bwMode="auto">
        <a:xfrm>
          <a:off x="1600200" y="3266122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178</xdr:row>
      <xdr:rowOff>0</xdr:rowOff>
    </xdr:from>
    <xdr:to>
      <xdr:col>1</xdr:col>
      <xdr:colOff>219075</xdr:colOff>
      <xdr:row>179</xdr:row>
      <xdr:rowOff>0</xdr:rowOff>
    </xdr:to>
    <xdr:sp macro="" textlink="">
      <xdr:nvSpPr>
        <xdr:cNvPr id="47778" name="Line 24">
          <a:extLst>
            <a:ext uri="{FF2B5EF4-FFF2-40B4-BE49-F238E27FC236}">
              <a16:creationId xmlns:a16="http://schemas.microsoft.com/office/drawing/2014/main" id="{866F8F30-8AA4-42C5-8286-DF8D54912790}"/>
            </a:ext>
          </a:extLst>
        </xdr:cNvPr>
        <xdr:cNvSpPr>
          <a:spLocks noChangeShapeType="1"/>
        </xdr:cNvSpPr>
      </xdr:nvSpPr>
      <xdr:spPr bwMode="auto">
        <a:xfrm>
          <a:off x="1600200" y="342042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186</xdr:row>
      <xdr:rowOff>0</xdr:rowOff>
    </xdr:from>
    <xdr:to>
      <xdr:col>1</xdr:col>
      <xdr:colOff>219075</xdr:colOff>
      <xdr:row>187</xdr:row>
      <xdr:rowOff>0</xdr:rowOff>
    </xdr:to>
    <xdr:sp macro="" textlink="">
      <xdr:nvSpPr>
        <xdr:cNvPr id="47779" name="Line 25">
          <a:extLst>
            <a:ext uri="{FF2B5EF4-FFF2-40B4-BE49-F238E27FC236}">
              <a16:creationId xmlns:a16="http://schemas.microsoft.com/office/drawing/2014/main" id="{48601934-A386-41F7-AEB2-140C1E2A8AA0}"/>
            </a:ext>
          </a:extLst>
        </xdr:cNvPr>
        <xdr:cNvSpPr>
          <a:spLocks noChangeShapeType="1"/>
        </xdr:cNvSpPr>
      </xdr:nvSpPr>
      <xdr:spPr bwMode="auto">
        <a:xfrm>
          <a:off x="1600200" y="35852100"/>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194</xdr:row>
      <xdr:rowOff>0</xdr:rowOff>
    </xdr:from>
    <xdr:to>
      <xdr:col>1</xdr:col>
      <xdr:colOff>219075</xdr:colOff>
      <xdr:row>195</xdr:row>
      <xdr:rowOff>0</xdr:rowOff>
    </xdr:to>
    <xdr:sp macro="" textlink="">
      <xdr:nvSpPr>
        <xdr:cNvPr id="47780" name="Line 26">
          <a:extLst>
            <a:ext uri="{FF2B5EF4-FFF2-40B4-BE49-F238E27FC236}">
              <a16:creationId xmlns:a16="http://schemas.microsoft.com/office/drawing/2014/main" id="{36ABF7CC-676E-49EA-8395-97EC6FB134BB}"/>
            </a:ext>
          </a:extLst>
        </xdr:cNvPr>
        <xdr:cNvSpPr>
          <a:spLocks noChangeShapeType="1"/>
        </xdr:cNvSpPr>
      </xdr:nvSpPr>
      <xdr:spPr bwMode="auto">
        <a:xfrm>
          <a:off x="1600200" y="37395150"/>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202</xdr:row>
      <xdr:rowOff>0</xdr:rowOff>
    </xdr:from>
    <xdr:to>
      <xdr:col>1</xdr:col>
      <xdr:colOff>219075</xdr:colOff>
      <xdr:row>203</xdr:row>
      <xdr:rowOff>0</xdr:rowOff>
    </xdr:to>
    <xdr:sp macro="" textlink="">
      <xdr:nvSpPr>
        <xdr:cNvPr id="47781" name="Line 27">
          <a:extLst>
            <a:ext uri="{FF2B5EF4-FFF2-40B4-BE49-F238E27FC236}">
              <a16:creationId xmlns:a16="http://schemas.microsoft.com/office/drawing/2014/main" id="{4F8CC8F7-E848-4261-82EF-30CD6207A515}"/>
            </a:ext>
          </a:extLst>
        </xdr:cNvPr>
        <xdr:cNvSpPr>
          <a:spLocks noChangeShapeType="1"/>
        </xdr:cNvSpPr>
      </xdr:nvSpPr>
      <xdr:spPr bwMode="auto">
        <a:xfrm>
          <a:off x="1600200" y="38919150"/>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210</xdr:row>
      <xdr:rowOff>0</xdr:rowOff>
    </xdr:from>
    <xdr:to>
      <xdr:col>1</xdr:col>
      <xdr:colOff>219075</xdr:colOff>
      <xdr:row>211</xdr:row>
      <xdr:rowOff>0</xdr:rowOff>
    </xdr:to>
    <xdr:sp macro="" textlink="">
      <xdr:nvSpPr>
        <xdr:cNvPr id="47782" name="Line 28">
          <a:extLst>
            <a:ext uri="{FF2B5EF4-FFF2-40B4-BE49-F238E27FC236}">
              <a16:creationId xmlns:a16="http://schemas.microsoft.com/office/drawing/2014/main" id="{8484E9A2-4265-4C95-9458-ED2BAFFD6C90}"/>
            </a:ext>
          </a:extLst>
        </xdr:cNvPr>
        <xdr:cNvSpPr>
          <a:spLocks noChangeShapeType="1"/>
        </xdr:cNvSpPr>
      </xdr:nvSpPr>
      <xdr:spPr bwMode="auto">
        <a:xfrm>
          <a:off x="1600200" y="40462200"/>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218</xdr:row>
      <xdr:rowOff>0</xdr:rowOff>
    </xdr:from>
    <xdr:to>
      <xdr:col>1</xdr:col>
      <xdr:colOff>219075</xdr:colOff>
      <xdr:row>219</xdr:row>
      <xdr:rowOff>0</xdr:rowOff>
    </xdr:to>
    <xdr:sp macro="" textlink="">
      <xdr:nvSpPr>
        <xdr:cNvPr id="47783" name="Line 29">
          <a:extLst>
            <a:ext uri="{FF2B5EF4-FFF2-40B4-BE49-F238E27FC236}">
              <a16:creationId xmlns:a16="http://schemas.microsoft.com/office/drawing/2014/main" id="{8BA2191F-B351-4732-953A-E560AD8EA052}"/>
            </a:ext>
          </a:extLst>
        </xdr:cNvPr>
        <xdr:cNvSpPr>
          <a:spLocks noChangeShapeType="1"/>
        </xdr:cNvSpPr>
      </xdr:nvSpPr>
      <xdr:spPr bwMode="auto">
        <a:xfrm>
          <a:off x="1600200" y="42005250"/>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226</xdr:row>
      <xdr:rowOff>0</xdr:rowOff>
    </xdr:from>
    <xdr:to>
      <xdr:col>1</xdr:col>
      <xdr:colOff>219075</xdr:colOff>
      <xdr:row>227</xdr:row>
      <xdr:rowOff>0</xdr:rowOff>
    </xdr:to>
    <xdr:sp macro="" textlink="">
      <xdr:nvSpPr>
        <xdr:cNvPr id="47784" name="Line 30">
          <a:extLst>
            <a:ext uri="{FF2B5EF4-FFF2-40B4-BE49-F238E27FC236}">
              <a16:creationId xmlns:a16="http://schemas.microsoft.com/office/drawing/2014/main" id="{8D6BB57F-691E-405B-B276-455956249683}"/>
            </a:ext>
          </a:extLst>
        </xdr:cNvPr>
        <xdr:cNvSpPr>
          <a:spLocks noChangeShapeType="1"/>
        </xdr:cNvSpPr>
      </xdr:nvSpPr>
      <xdr:spPr bwMode="auto">
        <a:xfrm>
          <a:off x="1600200" y="43548300"/>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98</xdr:row>
      <xdr:rowOff>0</xdr:rowOff>
    </xdr:from>
    <xdr:to>
      <xdr:col>1</xdr:col>
      <xdr:colOff>219075</xdr:colOff>
      <xdr:row>99</xdr:row>
      <xdr:rowOff>0</xdr:rowOff>
    </xdr:to>
    <xdr:sp macro="" textlink="">
      <xdr:nvSpPr>
        <xdr:cNvPr id="47785" name="Line 451">
          <a:extLst>
            <a:ext uri="{FF2B5EF4-FFF2-40B4-BE49-F238E27FC236}">
              <a16:creationId xmlns:a16="http://schemas.microsoft.com/office/drawing/2014/main" id="{471823E8-3CEB-40DD-8404-E51D45B52C45}"/>
            </a:ext>
          </a:extLst>
        </xdr:cNvPr>
        <xdr:cNvSpPr>
          <a:spLocks noChangeShapeType="1"/>
        </xdr:cNvSpPr>
      </xdr:nvSpPr>
      <xdr:spPr bwMode="auto">
        <a:xfrm>
          <a:off x="1600200" y="18811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26</xdr:row>
      <xdr:rowOff>0</xdr:rowOff>
    </xdr:from>
    <xdr:to>
      <xdr:col>1</xdr:col>
      <xdr:colOff>219075</xdr:colOff>
      <xdr:row>27</xdr:row>
      <xdr:rowOff>0</xdr:rowOff>
    </xdr:to>
    <xdr:sp macro="" textlink="">
      <xdr:nvSpPr>
        <xdr:cNvPr id="47786" name="Line 2">
          <a:extLst>
            <a:ext uri="{FF2B5EF4-FFF2-40B4-BE49-F238E27FC236}">
              <a16:creationId xmlns:a16="http://schemas.microsoft.com/office/drawing/2014/main" id="{70C8D3AB-C8F0-4EEB-97E8-E58A4D309776}"/>
            </a:ext>
          </a:extLst>
        </xdr:cNvPr>
        <xdr:cNvSpPr>
          <a:spLocks noChangeShapeType="1"/>
        </xdr:cNvSpPr>
      </xdr:nvSpPr>
      <xdr:spPr bwMode="auto">
        <a:xfrm>
          <a:off x="1600200" y="5095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34</xdr:row>
      <xdr:rowOff>0</xdr:rowOff>
    </xdr:from>
    <xdr:to>
      <xdr:col>1</xdr:col>
      <xdr:colOff>219075</xdr:colOff>
      <xdr:row>35</xdr:row>
      <xdr:rowOff>0</xdr:rowOff>
    </xdr:to>
    <xdr:sp macro="" textlink="">
      <xdr:nvSpPr>
        <xdr:cNvPr id="47787" name="Line 3">
          <a:extLst>
            <a:ext uri="{FF2B5EF4-FFF2-40B4-BE49-F238E27FC236}">
              <a16:creationId xmlns:a16="http://schemas.microsoft.com/office/drawing/2014/main" id="{1B017BEA-3BF7-47D8-9C4D-2CFDE8A59FFD}"/>
            </a:ext>
          </a:extLst>
        </xdr:cNvPr>
        <xdr:cNvSpPr>
          <a:spLocks noChangeShapeType="1"/>
        </xdr:cNvSpPr>
      </xdr:nvSpPr>
      <xdr:spPr bwMode="auto">
        <a:xfrm>
          <a:off x="1600200" y="6619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42</xdr:row>
      <xdr:rowOff>0</xdr:rowOff>
    </xdr:from>
    <xdr:to>
      <xdr:col>1</xdr:col>
      <xdr:colOff>219075</xdr:colOff>
      <xdr:row>43</xdr:row>
      <xdr:rowOff>0</xdr:rowOff>
    </xdr:to>
    <xdr:sp macro="" textlink="">
      <xdr:nvSpPr>
        <xdr:cNvPr id="47788" name="Line 1">
          <a:extLst>
            <a:ext uri="{FF2B5EF4-FFF2-40B4-BE49-F238E27FC236}">
              <a16:creationId xmlns:a16="http://schemas.microsoft.com/office/drawing/2014/main" id="{A4520D4A-F22C-4248-9AC7-0F133F043AF4}"/>
            </a:ext>
          </a:extLst>
        </xdr:cNvPr>
        <xdr:cNvSpPr>
          <a:spLocks noChangeShapeType="1"/>
        </xdr:cNvSpPr>
      </xdr:nvSpPr>
      <xdr:spPr bwMode="auto">
        <a:xfrm>
          <a:off x="1600200" y="8143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50</xdr:row>
      <xdr:rowOff>0</xdr:rowOff>
    </xdr:from>
    <xdr:to>
      <xdr:col>1</xdr:col>
      <xdr:colOff>219075</xdr:colOff>
      <xdr:row>51</xdr:row>
      <xdr:rowOff>0</xdr:rowOff>
    </xdr:to>
    <xdr:sp macro="" textlink="">
      <xdr:nvSpPr>
        <xdr:cNvPr id="47789" name="Line 2">
          <a:extLst>
            <a:ext uri="{FF2B5EF4-FFF2-40B4-BE49-F238E27FC236}">
              <a16:creationId xmlns:a16="http://schemas.microsoft.com/office/drawing/2014/main" id="{9D08D939-8599-4844-98F4-0B422D9B1EAD}"/>
            </a:ext>
          </a:extLst>
        </xdr:cNvPr>
        <xdr:cNvSpPr>
          <a:spLocks noChangeShapeType="1"/>
        </xdr:cNvSpPr>
      </xdr:nvSpPr>
      <xdr:spPr bwMode="auto">
        <a:xfrm>
          <a:off x="1600200" y="9667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58</xdr:row>
      <xdr:rowOff>0</xdr:rowOff>
    </xdr:from>
    <xdr:to>
      <xdr:col>1</xdr:col>
      <xdr:colOff>219075</xdr:colOff>
      <xdr:row>59</xdr:row>
      <xdr:rowOff>0</xdr:rowOff>
    </xdr:to>
    <xdr:sp macro="" textlink="">
      <xdr:nvSpPr>
        <xdr:cNvPr id="47790" name="Line 3">
          <a:extLst>
            <a:ext uri="{FF2B5EF4-FFF2-40B4-BE49-F238E27FC236}">
              <a16:creationId xmlns:a16="http://schemas.microsoft.com/office/drawing/2014/main" id="{9BAECA16-9AB1-40AD-91C9-8F7834D73A87}"/>
            </a:ext>
          </a:extLst>
        </xdr:cNvPr>
        <xdr:cNvSpPr>
          <a:spLocks noChangeShapeType="1"/>
        </xdr:cNvSpPr>
      </xdr:nvSpPr>
      <xdr:spPr bwMode="auto">
        <a:xfrm>
          <a:off x="1600200" y="11191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66</xdr:row>
      <xdr:rowOff>0</xdr:rowOff>
    </xdr:from>
    <xdr:to>
      <xdr:col>1</xdr:col>
      <xdr:colOff>219075</xdr:colOff>
      <xdr:row>67</xdr:row>
      <xdr:rowOff>0</xdr:rowOff>
    </xdr:to>
    <xdr:sp macro="" textlink="">
      <xdr:nvSpPr>
        <xdr:cNvPr id="47791" name="Line 1">
          <a:extLst>
            <a:ext uri="{FF2B5EF4-FFF2-40B4-BE49-F238E27FC236}">
              <a16:creationId xmlns:a16="http://schemas.microsoft.com/office/drawing/2014/main" id="{74792461-6FF0-49F2-8E56-4C766213FE37}"/>
            </a:ext>
          </a:extLst>
        </xdr:cNvPr>
        <xdr:cNvSpPr>
          <a:spLocks noChangeShapeType="1"/>
        </xdr:cNvSpPr>
      </xdr:nvSpPr>
      <xdr:spPr bwMode="auto">
        <a:xfrm>
          <a:off x="1600200" y="12715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74</xdr:row>
      <xdr:rowOff>0</xdr:rowOff>
    </xdr:from>
    <xdr:to>
      <xdr:col>1</xdr:col>
      <xdr:colOff>219075</xdr:colOff>
      <xdr:row>75</xdr:row>
      <xdr:rowOff>0</xdr:rowOff>
    </xdr:to>
    <xdr:sp macro="" textlink="">
      <xdr:nvSpPr>
        <xdr:cNvPr id="47792" name="Line 2">
          <a:extLst>
            <a:ext uri="{FF2B5EF4-FFF2-40B4-BE49-F238E27FC236}">
              <a16:creationId xmlns:a16="http://schemas.microsoft.com/office/drawing/2014/main" id="{837137DA-0672-492F-AAD9-FF9ED4FADBB0}"/>
            </a:ext>
          </a:extLst>
        </xdr:cNvPr>
        <xdr:cNvSpPr>
          <a:spLocks noChangeShapeType="1"/>
        </xdr:cNvSpPr>
      </xdr:nvSpPr>
      <xdr:spPr bwMode="auto">
        <a:xfrm>
          <a:off x="1600200" y="14239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82</xdr:row>
      <xdr:rowOff>0</xdr:rowOff>
    </xdr:from>
    <xdr:to>
      <xdr:col>1</xdr:col>
      <xdr:colOff>219075</xdr:colOff>
      <xdr:row>83</xdr:row>
      <xdr:rowOff>0</xdr:rowOff>
    </xdr:to>
    <xdr:sp macro="" textlink="">
      <xdr:nvSpPr>
        <xdr:cNvPr id="47793" name="Line 3">
          <a:extLst>
            <a:ext uri="{FF2B5EF4-FFF2-40B4-BE49-F238E27FC236}">
              <a16:creationId xmlns:a16="http://schemas.microsoft.com/office/drawing/2014/main" id="{5D76C84E-C704-4CAB-B6B2-EEDC6C6BFF25}"/>
            </a:ext>
          </a:extLst>
        </xdr:cNvPr>
        <xdr:cNvSpPr>
          <a:spLocks noChangeShapeType="1"/>
        </xdr:cNvSpPr>
      </xdr:nvSpPr>
      <xdr:spPr bwMode="auto">
        <a:xfrm>
          <a:off x="1600200" y="15763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90</xdr:row>
      <xdr:rowOff>0</xdr:rowOff>
    </xdr:from>
    <xdr:to>
      <xdr:col>1</xdr:col>
      <xdr:colOff>219075</xdr:colOff>
      <xdr:row>91</xdr:row>
      <xdr:rowOff>0</xdr:rowOff>
    </xdr:to>
    <xdr:sp macro="" textlink="">
      <xdr:nvSpPr>
        <xdr:cNvPr id="47794" name="Line 1">
          <a:extLst>
            <a:ext uri="{FF2B5EF4-FFF2-40B4-BE49-F238E27FC236}">
              <a16:creationId xmlns:a16="http://schemas.microsoft.com/office/drawing/2014/main" id="{E6A19D09-DACD-43F5-9893-C1B0157C66CC}"/>
            </a:ext>
          </a:extLst>
        </xdr:cNvPr>
        <xdr:cNvSpPr>
          <a:spLocks noChangeShapeType="1"/>
        </xdr:cNvSpPr>
      </xdr:nvSpPr>
      <xdr:spPr bwMode="auto">
        <a:xfrm>
          <a:off x="1600200" y="17287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98</xdr:row>
      <xdr:rowOff>0</xdr:rowOff>
    </xdr:from>
    <xdr:to>
      <xdr:col>1</xdr:col>
      <xdr:colOff>219075</xdr:colOff>
      <xdr:row>99</xdr:row>
      <xdr:rowOff>0</xdr:rowOff>
    </xdr:to>
    <xdr:sp macro="" textlink="">
      <xdr:nvSpPr>
        <xdr:cNvPr id="47795" name="Line 2">
          <a:extLst>
            <a:ext uri="{FF2B5EF4-FFF2-40B4-BE49-F238E27FC236}">
              <a16:creationId xmlns:a16="http://schemas.microsoft.com/office/drawing/2014/main" id="{B7A53375-2FC1-4415-A20F-DA94016DFD0F}"/>
            </a:ext>
          </a:extLst>
        </xdr:cNvPr>
        <xdr:cNvSpPr>
          <a:spLocks noChangeShapeType="1"/>
        </xdr:cNvSpPr>
      </xdr:nvSpPr>
      <xdr:spPr bwMode="auto">
        <a:xfrm>
          <a:off x="1600200" y="18811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106</xdr:row>
      <xdr:rowOff>0</xdr:rowOff>
    </xdr:from>
    <xdr:to>
      <xdr:col>1</xdr:col>
      <xdr:colOff>219075</xdr:colOff>
      <xdr:row>107</xdr:row>
      <xdr:rowOff>0</xdr:rowOff>
    </xdr:to>
    <xdr:sp macro="" textlink="">
      <xdr:nvSpPr>
        <xdr:cNvPr id="47796" name="Line 3">
          <a:extLst>
            <a:ext uri="{FF2B5EF4-FFF2-40B4-BE49-F238E27FC236}">
              <a16:creationId xmlns:a16="http://schemas.microsoft.com/office/drawing/2014/main" id="{68AFC759-70A2-450C-926F-6D6ECC3A8E1D}"/>
            </a:ext>
          </a:extLst>
        </xdr:cNvPr>
        <xdr:cNvSpPr>
          <a:spLocks noChangeShapeType="1"/>
        </xdr:cNvSpPr>
      </xdr:nvSpPr>
      <xdr:spPr bwMode="auto">
        <a:xfrm>
          <a:off x="1600200" y="20335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234</xdr:row>
      <xdr:rowOff>0</xdr:rowOff>
    </xdr:from>
    <xdr:to>
      <xdr:col>1</xdr:col>
      <xdr:colOff>219075</xdr:colOff>
      <xdr:row>235</xdr:row>
      <xdr:rowOff>0</xdr:rowOff>
    </xdr:to>
    <xdr:sp macro="" textlink="">
      <xdr:nvSpPr>
        <xdr:cNvPr id="47797" name="Line 30">
          <a:extLst>
            <a:ext uri="{FF2B5EF4-FFF2-40B4-BE49-F238E27FC236}">
              <a16:creationId xmlns:a16="http://schemas.microsoft.com/office/drawing/2014/main" id="{C50D2B23-F794-4088-94DB-F9BC60D2DE98}"/>
            </a:ext>
          </a:extLst>
        </xdr:cNvPr>
        <xdr:cNvSpPr>
          <a:spLocks noChangeShapeType="1"/>
        </xdr:cNvSpPr>
      </xdr:nvSpPr>
      <xdr:spPr bwMode="auto">
        <a:xfrm>
          <a:off x="1600200" y="45091350"/>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242</xdr:row>
      <xdr:rowOff>0</xdr:rowOff>
    </xdr:from>
    <xdr:to>
      <xdr:col>1</xdr:col>
      <xdr:colOff>219075</xdr:colOff>
      <xdr:row>243</xdr:row>
      <xdr:rowOff>0</xdr:rowOff>
    </xdr:to>
    <xdr:sp macro="" textlink="">
      <xdr:nvSpPr>
        <xdr:cNvPr id="47798" name="Line 30">
          <a:extLst>
            <a:ext uri="{FF2B5EF4-FFF2-40B4-BE49-F238E27FC236}">
              <a16:creationId xmlns:a16="http://schemas.microsoft.com/office/drawing/2014/main" id="{5065C75B-96F2-4ECE-B699-5EF2D9067C47}"/>
            </a:ext>
          </a:extLst>
        </xdr:cNvPr>
        <xdr:cNvSpPr>
          <a:spLocks noChangeShapeType="1"/>
        </xdr:cNvSpPr>
      </xdr:nvSpPr>
      <xdr:spPr bwMode="auto">
        <a:xfrm>
          <a:off x="1600200" y="466629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250</xdr:row>
      <xdr:rowOff>0</xdr:rowOff>
    </xdr:from>
    <xdr:to>
      <xdr:col>1</xdr:col>
      <xdr:colOff>219075</xdr:colOff>
      <xdr:row>251</xdr:row>
      <xdr:rowOff>0</xdr:rowOff>
    </xdr:to>
    <xdr:sp macro="" textlink="">
      <xdr:nvSpPr>
        <xdr:cNvPr id="47799" name="Line 30">
          <a:extLst>
            <a:ext uri="{FF2B5EF4-FFF2-40B4-BE49-F238E27FC236}">
              <a16:creationId xmlns:a16="http://schemas.microsoft.com/office/drawing/2014/main" id="{F95A1034-9B3A-49C0-B33B-1A045975C897}"/>
            </a:ext>
          </a:extLst>
        </xdr:cNvPr>
        <xdr:cNvSpPr>
          <a:spLocks noChangeShapeType="1"/>
        </xdr:cNvSpPr>
      </xdr:nvSpPr>
      <xdr:spPr bwMode="auto">
        <a:xfrm>
          <a:off x="1600200" y="48234600"/>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219075</xdr:colOff>
      <xdr:row>2</xdr:row>
      <xdr:rowOff>0</xdr:rowOff>
    </xdr:from>
    <xdr:to>
      <xdr:col>1</xdr:col>
      <xdr:colOff>219075</xdr:colOff>
      <xdr:row>3</xdr:row>
      <xdr:rowOff>0</xdr:rowOff>
    </xdr:to>
    <xdr:sp macro="" textlink="">
      <xdr:nvSpPr>
        <xdr:cNvPr id="2" name="Line 1">
          <a:extLst>
            <a:ext uri="{FF2B5EF4-FFF2-40B4-BE49-F238E27FC236}">
              <a16:creationId xmlns:a16="http://schemas.microsoft.com/office/drawing/2014/main" id="{96E8F3F4-1440-46E1-ACAA-2801ECFB156D}"/>
            </a:ext>
          </a:extLst>
        </xdr:cNvPr>
        <xdr:cNvSpPr>
          <a:spLocks noChangeShapeType="1"/>
        </xdr:cNvSpPr>
      </xdr:nvSpPr>
      <xdr:spPr bwMode="auto">
        <a:xfrm>
          <a:off x="1600200" y="533400"/>
          <a:ext cx="0" cy="314325"/>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10</xdr:row>
      <xdr:rowOff>0</xdr:rowOff>
    </xdr:from>
    <xdr:to>
      <xdr:col>1</xdr:col>
      <xdr:colOff>219075</xdr:colOff>
      <xdr:row>11</xdr:row>
      <xdr:rowOff>0</xdr:rowOff>
    </xdr:to>
    <xdr:sp macro="" textlink="">
      <xdr:nvSpPr>
        <xdr:cNvPr id="3" name="Line 2">
          <a:extLst>
            <a:ext uri="{FF2B5EF4-FFF2-40B4-BE49-F238E27FC236}">
              <a16:creationId xmlns:a16="http://schemas.microsoft.com/office/drawing/2014/main" id="{10D36743-049E-4F17-BE62-6E7B5CBF4D2E}"/>
            </a:ext>
          </a:extLst>
        </xdr:cNvPr>
        <xdr:cNvSpPr>
          <a:spLocks noChangeShapeType="1"/>
        </xdr:cNvSpPr>
      </xdr:nvSpPr>
      <xdr:spPr bwMode="auto">
        <a:xfrm>
          <a:off x="1600200" y="2047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18</xdr:row>
      <xdr:rowOff>0</xdr:rowOff>
    </xdr:from>
    <xdr:to>
      <xdr:col>1</xdr:col>
      <xdr:colOff>219075</xdr:colOff>
      <xdr:row>19</xdr:row>
      <xdr:rowOff>0</xdr:rowOff>
    </xdr:to>
    <xdr:sp macro="" textlink="">
      <xdr:nvSpPr>
        <xdr:cNvPr id="4" name="Line 3">
          <a:extLst>
            <a:ext uri="{FF2B5EF4-FFF2-40B4-BE49-F238E27FC236}">
              <a16:creationId xmlns:a16="http://schemas.microsoft.com/office/drawing/2014/main" id="{1DF51E24-86C7-4CD5-8F5F-7606C85F7F42}"/>
            </a:ext>
          </a:extLst>
        </xdr:cNvPr>
        <xdr:cNvSpPr>
          <a:spLocks noChangeShapeType="1"/>
        </xdr:cNvSpPr>
      </xdr:nvSpPr>
      <xdr:spPr bwMode="auto">
        <a:xfrm>
          <a:off x="1600200" y="3571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26</xdr:row>
      <xdr:rowOff>0</xdr:rowOff>
    </xdr:from>
    <xdr:to>
      <xdr:col>1</xdr:col>
      <xdr:colOff>219075</xdr:colOff>
      <xdr:row>27</xdr:row>
      <xdr:rowOff>0</xdr:rowOff>
    </xdr:to>
    <xdr:sp macro="" textlink="">
      <xdr:nvSpPr>
        <xdr:cNvPr id="5" name="Line 5">
          <a:extLst>
            <a:ext uri="{FF2B5EF4-FFF2-40B4-BE49-F238E27FC236}">
              <a16:creationId xmlns:a16="http://schemas.microsoft.com/office/drawing/2014/main" id="{D9200AC0-8827-4FCC-BC31-2AEB528BE6C4}"/>
            </a:ext>
          </a:extLst>
        </xdr:cNvPr>
        <xdr:cNvSpPr>
          <a:spLocks noChangeShapeType="1"/>
        </xdr:cNvSpPr>
      </xdr:nvSpPr>
      <xdr:spPr bwMode="auto">
        <a:xfrm>
          <a:off x="1600200" y="5095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34</xdr:row>
      <xdr:rowOff>0</xdr:rowOff>
    </xdr:from>
    <xdr:to>
      <xdr:col>1</xdr:col>
      <xdr:colOff>219075</xdr:colOff>
      <xdr:row>35</xdr:row>
      <xdr:rowOff>0</xdr:rowOff>
    </xdr:to>
    <xdr:sp macro="" textlink="">
      <xdr:nvSpPr>
        <xdr:cNvPr id="6" name="Line 6">
          <a:extLst>
            <a:ext uri="{FF2B5EF4-FFF2-40B4-BE49-F238E27FC236}">
              <a16:creationId xmlns:a16="http://schemas.microsoft.com/office/drawing/2014/main" id="{11DAEAEA-FCCC-43B8-B27D-7875D7B3DC8D}"/>
            </a:ext>
          </a:extLst>
        </xdr:cNvPr>
        <xdr:cNvSpPr>
          <a:spLocks noChangeShapeType="1"/>
        </xdr:cNvSpPr>
      </xdr:nvSpPr>
      <xdr:spPr bwMode="auto">
        <a:xfrm>
          <a:off x="1600200" y="6619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42</xdr:row>
      <xdr:rowOff>0</xdr:rowOff>
    </xdr:from>
    <xdr:to>
      <xdr:col>1</xdr:col>
      <xdr:colOff>219075</xdr:colOff>
      <xdr:row>43</xdr:row>
      <xdr:rowOff>0</xdr:rowOff>
    </xdr:to>
    <xdr:sp macro="" textlink="">
      <xdr:nvSpPr>
        <xdr:cNvPr id="7" name="Line 7">
          <a:extLst>
            <a:ext uri="{FF2B5EF4-FFF2-40B4-BE49-F238E27FC236}">
              <a16:creationId xmlns:a16="http://schemas.microsoft.com/office/drawing/2014/main" id="{C2EF6CE5-F193-4CCF-B398-51A517A54783}"/>
            </a:ext>
          </a:extLst>
        </xdr:cNvPr>
        <xdr:cNvSpPr>
          <a:spLocks noChangeShapeType="1"/>
        </xdr:cNvSpPr>
      </xdr:nvSpPr>
      <xdr:spPr bwMode="auto">
        <a:xfrm>
          <a:off x="1600200" y="8143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50</xdr:row>
      <xdr:rowOff>0</xdr:rowOff>
    </xdr:from>
    <xdr:to>
      <xdr:col>1</xdr:col>
      <xdr:colOff>219075</xdr:colOff>
      <xdr:row>51</xdr:row>
      <xdr:rowOff>0</xdr:rowOff>
    </xdr:to>
    <xdr:sp macro="" textlink="">
      <xdr:nvSpPr>
        <xdr:cNvPr id="8" name="Line 8">
          <a:extLst>
            <a:ext uri="{FF2B5EF4-FFF2-40B4-BE49-F238E27FC236}">
              <a16:creationId xmlns:a16="http://schemas.microsoft.com/office/drawing/2014/main" id="{743692E5-652A-4E93-88EE-74F9F3FE82E7}"/>
            </a:ext>
          </a:extLst>
        </xdr:cNvPr>
        <xdr:cNvSpPr>
          <a:spLocks noChangeShapeType="1"/>
        </xdr:cNvSpPr>
      </xdr:nvSpPr>
      <xdr:spPr bwMode="auto">
        <a:xfrm>
          <a:off x="1600200" y="9667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58</xdr:row>
      <xdr:rowOff>0</xdr:rowOff>
    </xdr:from>
    <xdr:to>
      <xdr:col>1</xdr:col>
      <xdr:colOff>219075</xdr:colOff>
      <xdr:row>59</xdr:row>
      <xdr:rowOff>0</xdr:rowOff>
    </xdr:to>
    <xdr:sp macro="" textlink="">
      <xdr:nvSpPr>
        <xdr:cNvPr id="9" name="Line 9">
          <a:extLst>
            <a:ext uri="{FF2B5EF4-FFF2-40B4-BE49-F238E27FC236}">
              <a16:creationId xmlns:a16="http://schemas.microsoft.com/office/drawing/2014/main" id="{F5045EF2-873E-4FA4-A741-A0561716099C}"/>
            </a:ext>
          </a:extLst>
        </xdr:cNvPr>
        <xdr:cNvSpPr>
          <a:spLocks noChangeShapeType="1"/>
        </xdr:cNvSpPr>
      </xdr:nvSpPr>
      <xdr:spPr bwMode="auto">
        <a:xfrm>
          <a:off x="1600200" y="11191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66</xdr:row>
      <xdr:rowOff>0</xdr:rowOff>
    </xdr:from>
    <xdr:to>
      <xdr:col>1</xdr:col>
      <xdr:colOff>219075</xdr:colOff>
      <xdr:row>67</xdr:row>
      <xdr:rowOff>0</xdr:rowOff>
    </xdr:to>
    <xdr:sp macro="" textlink="">
      <xdr:nvSpPr>
        <xdr:cNvPr id="10" name="Line 10">
          <a:extLst>
            <a:ext uri="{FF2B5EF4-FFF2-40B4-BE49-F238E27FC236}">
              <a16:creationId xmlns:a16="http://schemas.microsoft.com/office/drawing/2014/main" id="{6B1AA444-C0CA-4A3A-BF90-503CFBEE96F7}"/>
            </a:ext>
          </a:extLst>
        </xdr:cNvPr>
        <xdr:cNvSpPr>
          <a:spLocks noChangeShapeType="1"/>
        </xdr:cNvSpPr>
      </xdr:nvSpPr>
      <xdr:spPr bwMode="auto">
        <a:xfrm>
          <a:off x="1600200" y="12715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74</xdr:row>
      <xdr:rowOff>0</xdr:rowOff>
    </xdr:from>
    <xdr:to>
      <xdr:col>1</xdr:col>
      <xdr:colOff>219075</xdr:colOff>
      <xdr:row>75</xdr:row>
      <xdr:rowOff>0</xdr:rowOff>
    </xdr:to>
    <xdr:sp macro="" textlink="">
      <xdr:nvSpPr>
        <xdr:cNvPr id="11" name="Line 11">
          <a:extLst>
            <a:ext uri="{FF2B5EF4-FFF2-40B4-BE49-F238E27FC236}">
              <a16:creationId xmlns:a16="http://schemas.microsoft.com/office/drawing/2014/main" id="{C99AA6D2-C677-4CE4-84CC-1D1DB2CC9987}"/>
            </a:ext>
          </a:extLst>
        </xdr:cNvPr>
        <xdr:cNvSpPr>
          <a:spLocks noChangeShapeType="1"/>
        </xdr:cNvSpPr>
      </xdr:nvSpPr>
      <xdr:spPr bwMode="auto">
        <a:xfrm>
          <a:off x="1600200" y="14239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82</xdr:row>
      <xdr:rowOff>0</xdr:rowOff>
    </xdr:from>
    <xdr:to>
      <xdr:col>1</xdr:col>
      <xdr:colOff>219075</xdr:colOff>
      <xdr:row>83</xdr:row>
      <xdr:rowOff>0</xdr:rowOff>
    </xdr:to>
    <xdr:sp macro="" textlink="">
      <xdr:nvSpPr>
        <xdr:cNvPr id="12" name="Line 12">
          <a:extLst>
            <a:ext uri="{FF2B5EF4-FFF2-40B4-BE49-F238E27FC236}">
              <a16:creationId xmlns:a16="http://schemas.microsoft.com/office/drawing/2014/main" id="{2DF0839E-CCAB-44A5-A07F-08EA4BA62B4F}"/>
            </a:ext>
          </a:extLst>
        </xdr:cNvPr>
        <xdr:cNvSpPr>
          <a:spLocks noChangeShapeType="1"/>
        </xdr:cNvSpPr>
      </xdr:nvSpPr>
      <xdr:spPr bwMode="auto">
        <a:xfrm>
          <a:off x="1600200" y="15763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90</xdr:row>
      <xdr:rowOff>0</xdr:rowOff>
    </xdr:from>
    <xdr:to>
      <xdr:col>1</xdr:col>
      <xdr:colOff>219075</xdr:colOff>
      <xdr:row>91</xdr:row>
      <xdr:rowOff>0</xdr:rowOff>
    </xdr:to>
    <xdr:sp macro="" textlink="">
      <xdr:nvSpPr>
        <xdr:cNvPr id="13" name="Line 13">
          <a:extLst>
            <a:ext uri="{FF2B5EF4-FFF2-40B4-BE49-F238E27FC236}">
              <a16:creationId xmlns:a16="http://schemas.microsoft.com/office/drawing/2014/main" id="{ADF46555-520D-4FF5-AA2B-BD10258E0FEE}"/>
            </a:ext>
          </a:extLst>
        </xdr:cNvPr>
        <xdr:cNvSpPr>
          <a:spLocks noChangeShapeType="1"/>
        </xdr:cNvSpPr>
      </xdr:nvSpPr>
      <xdr:spPr bwMode="auto">
        <a:xfrm>
          <a:off x="1600200" y="17287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106</xdr:row>
      <xdr:rowOff>0</xdr:rowOff>
    </xdr:from>
    <xdr:to>
      <xdr:col>1</xdr:col>
      <xdr:colOff>219075</xdr:colOff>
      <xdr:row>107</xdr:row>
      <xdr:rowOff>0</xdr:rowOff>
    </xdr:to>
    <xdr:sp macro="" textlink="">
      <xdr:nvSpPr>
        <xdr:cNvPr id="14" name="Line 14">
          <a:extLst>
            <a:ext uri="{FF2B5EF4-FFF2-40B4-BE49-F238E27FC236}">
              <a16:creationId xmlns:a16="http://schemas.microsoft.com/office/drawing/2014/main" id="{D1736506-E8FB-4908-B401-43DD25C0F4A1}"/>
            </a:ext>
          </a:extLst>
        </xdr:cNvPr>
        <xdr:cNvSpPr>
          <a:spLocks noChangeShapeType="1"/>
        </xdr:cNvSpPr>
      </xdr:nvSpPr>
      <xdr:spPr bwMode="auto">
        <a:xfrm>
          <a:off x="1600200" y="20335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114</xdr:row>
      <xdr:rowOff>0</xdr:rowOff>
    </xdr:from>
    <xdr:to>
      <xdr:col>1</xdr:col>
      <xdr:colOff>219075</xdr:colOff>
      <xdr:row>115</xdr:row>
      <xdr:rowOff>0</xdr:rowOff>
    </xdr:to>
    <xdr:sp macro="" textlink="">
      <xdr:nvSpPr>
        <xdr:cNvPr id="15" name="Line 16">
          <a:extLst>
            <a:ext uri="{FF2B5EF4-FFF2-40B4-BE49-F238E27FC236}">
              <a16:creationId xmlns:a16="http://schemas.microsoft.com/office/drawing/2014/main" id="{E4F84231-BEB3-4A9D-9126-17AFA84E7CFE}"/>
            </a:ext>
          </a:extLst>
        </xdr:cNvPr>
        <xdr:cNvSpPr>
          <a:spLocks noChangeShapeType="1"/>
        </xdr:cNvSpPr>
      </xdr:nvSpPr>
      <xdr:spPr bwMode="auto">
        <a:xfrm>
          <a:off x="1600200" y="21859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122</xdr:row>
      <xdr:rowOff>0</xdr:rowOff>
    </xdr:from>
    <xdr:to>
      <xdr:col>1</xdr:col>
      <xdr:colOff>219075</xdr:colOff>
      <xdr:row>123</xdr:row>
      <xdr:rowOff>0</xdr:rowOff>
    </xdr:to>
    <xdr:sp macro="" textlink="">
      <xdr:nvSpPr>
        <xdr:cNvPr id="16" name="Line 17">
          <a:extLst>
            <a:ext uri="{FF2B5EF4-FFF2-40B4-BE49-F238E27FC236}">
              <a16:creationId xmlns:a16="http://schemas.microsoft.com/office/drawing/2014/main" id="{EC11C909-7367-4937-972D-90BFC8715F4D}"/>
            </a:ext>
          </a:extLst>
        </xdr:cNvPr>
        <xdr:cNvSpPr>
          <a:spLocks noChangeShapeType="1"/>
        </xdr:cNvSpPr>
      </xdr:nvSpPr>
      <xdr:spPr bwMode="auto">
        <a:xfrm>
          <a:off x="1600200" y="2340292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130</xdr:row>
      <xdr:rowOff>0</xdr:rowOff>
    </xdr:from>
    <xdr:to>
      <xdr:col>1</xdr:col>
      <xdr:colOff>219075</xdr:colOff>
      <xdr:row>131</xdr:row>
      <xdr:rowOff>0</xdr:rowOff>
    </xdr:to>
    <xdr:sp macro="" textlink="">
      <xdr:nvSpPr>
        <xdr:cNvPr id="17" name="Line 18">
          <a:extLst>
            <a:ext uri="{FF2B5EF4-FFF2-40B4-BE49-F238E27FC236}">
              <a16:creationId xmlns:a16="http://schemas.microsoft.com/office/drawing/2014/main" id="{5545BD57-3D59-43A5-8E5C-CF8069553D56}"/>
            </a:ext>
          </a:extLst>
        </xdr:cNvPr>
        <xdr:cNvSpPr>
          <a:spLocks noChangeShapeType="1"/>
        </xdr:cNvSpPr>
      </xdr:nvSpPr>
      <xdr:spPr bwMode="auto">
        <a:xfrm>
          <a:off x="1600200" y="249459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138</xdr:row>
      <xdr:rowOff>0</xdr:rowOff>
    </xdr:from>
    <xdr:to>
      <xdr:col>1</xdr:col>
      <xdr:colOff>219075</xdr:colOff>
      <xdr:row>139</xdr:row>
      <xdr:rowOff>0</xdr:rowOff>
    </xdr:to>
    <xdr:sp macro="" textlink="">
      <xdr:nvSpPr>
        <xdr:cNvPr id="18" name="Line 19">
          <a:extLst>
            <a:ext uri="{FF2B5EF4-FFF2-40B4-BE49-F238E27FC236}">
              <a16:creationId xmlns:a16="http://schemas.microsoft.com/office/drawing/2014/main" id="{97727E84-F615-493B-9477-080037F40075}"/>
            </a:ext>
          </a:extLst>
        </xdr:cNvPr>
        <xdr:cNvSpPr>
          <a:spLocks noChangeShapeType="1"/>
        </xdr:cNvSpPr>
      </xdr:nvSpPr>
      <xdr:spPr bwMode="auto">
        <a:xfrm>
          <a:off x="1600200" y="2648902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146</xdr:row>
      <xdr:rowOff>0</xdr:rowOff>
    </xdr:from>
    <xdr:to>
      <xdr:col>1</xdr:col>
      <xdr:colOff>219075</xdr:colOff>
      <xdr:row>147</xdr:row>
      <xdr:rowOff>0</xdr:rowOff>
    </xdr:to>
    <xdr:sp macro="" textlink="">
      <xdr:nvSpPr>
        <xdr:cNvPr id="19" name="Line 20">
          <a:extLst>
            <a:ext uri="{FF2B5EF4-FFF2-40B4-BE49-F238E27FC236}">
              <a16:creationId xmlns:a16="http://schemas.microsoft.com/office/drawing/2014/main" id="{8907372C-AFF3-4350-B53B-09955F53BB3E}"/>
            </a:ext>
          </a:extLst>
        </xdr:cNvPr>
        <xdr:cNvSpPr>
          <a:spLocks noChangeShapeType="1"/>
        </xdr:cNvSpPr>
      </xdr:nvSpPr>
      <xdr:spPr bwMode="auto">
        <a:xfrm>
          <a:off x="1600200" y="280320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154</xdr:row>
      <xdr:rowOff>0</xdr:rowOff>
    </xdr:from>
    <xdr:to>
      <xdr:col>1</xdr:col>
      <xdr:colOff>219075</xdr:colOff>
      <xdr:row>155</xdr:row>
      <xdr:rowOff>0</xdr:rowOff>
    </xdr:to>
    <xdr:sp macro="" textlink="">
      <xdr:nvSpPr>
        <xdr:cNvPr id="20" name="Line 21">
          <a:extLst>
            <a:ext uri="{FF2B5EF4-FFF2-40B4-BE49-F238E27FC236}">
              <a16:creationId xmlns:a16="http://schemas.microsoft.com/office/drawing/2014/main" id="{51941717-AA4F-4F4B-82A8-647442821AFF}"/>
            </a:ext>
          </a:extLst>
        </xdr:cNvPr>
        <xdr:cNvSpPr>
          <a:spLocks noChangeShapeType="1"/>
        </xdr:cNvSpPr>
      </xdr:nvSpPr>
      <xdr:spPr bwMode="auto">
        <a:xfrm>
          <a:off x="1600200" y="2957512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162</xdr:row>
      <xdr:rowOff>0</xdr:rowOff>
    </xdr:from>
    <xdr:to>
      <xdr:col>1</xdr:col>
      <xdr:colOff>219075</xdr:colOff>
      <xdr:row>163</xdr:row>
      <xdr:rowOff>0</xdr:rowOff>
    </xdr:to>
    <xdr:sp macro="" textlink="">
      <xdr:nvSpPr>
        <xdr:cNvPr id="21" name="Line 22">
          <a:extLst>
            <a:ext uri="{FF2B5EF4-FFF2-40B4-BE49-F238E27FC236}">
              <a16:creationId xmlns:a16="http://schemas.microsoft.com/office/drawing/2014/main" id="{B2E3DF24-9082-4757-B1BC-4B5AA73E67EF}"/>
            </a:ext>
          </a:extLst>
        </xdr:cNvPr>
        <xdr:cNvSpPr>
          <a:spLocks noChangeShapeType="1"/>
        </xdr:cNvSpPr>
      </xdr:nvSpPr>
      <xdr:spPr bwMode="auto">
        <a:xfrm>
          <a:off x="1600200" y="311181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170</xdr:row>
      <xdr:rowOff>0</xdr:rowOff>
    </xdr:from>
    <xdr:to>
      <xdr:col>1</xdr:col>
      <xdr:colOff>219075</xdr:colOff>
      <xdr:row>171</xdr:row>
      <xdr:rowOff>0</xdr:rowOff>
    </xdr:to>
    <xdr:sp macro="" textlink="">
      <xdr:nvSpPr>
        <xdr:cNvPr id="22" name="Line 23">
          <a:extLst>
            <a:ext uri="{FF2B5EF4-FFF2-40B4-BE49-F238E27FC236}">
              <a16:creationId xmlns:a16="http://schemas.microsoft.com/office/drawing/2014/main" id="{ACB7720E-8138-43C6-9B35-ACE2C3047121}"/>
            </a:ext>
          </a:extLst>
        </xdr:cNvPr>
        <xdr:cNvSpPr>
          <a:spLocks noChangeShapeType="1"/>
        </xdr:cNvSpPr>
      </xdr:nvSpPr>
      <xdr:spPr bwMode="auto">
        <a:xfrm>
          <a:off x="1600200" y="3266122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178</xdr:row>
      <xdr:rowOff>0</xdr:rowOff>
    </xdr:from>
    <xdr:to>
      <xdr:col>1</xdr:col>
      <xdr:colOff>219075</xdr:colOff>
      <xdr:row>179</xdr:row>
      <xdr:rowOff>0</xdr:rowOff>
    </xdr:to>
    <xdr:sp macro="" textlink="">
      <xdr:nvSpPr>
        <xdr:cNvPr id="23" name="Line 24">
          <a:extLst>
            <a:ext uri="{FF2B5EF4-FFF2-40B4-BE49-F238E27FC236}">
              <a16:creationId xmlns:a16="http://schemas.microsoft.com/office/drawing/2014/main" id="{7C9E50D2-E71D-43A0-940C-F12BF0B11059}"/>
            </a:ext>
          </a:extLst>
        </xdr:cNvPr>
        <xdr:cNvSpPr>
          <a:spLocks noChangeShapeType="1"/>
        </xdr:cNvSpPr>
      </xdr:nvSpPr>
      <xdr:spPr bwMode="auto">
        <a:xfrm>
          <a:off x="1600200" y="342042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186</xdr:row>
      <xdr:rowOff>0</xdr:rowOff>
    </xdr:from>
    <xdr:to>
      <xdr:col>1</xdr:col>
      <xdr:colOff>219075</xdr:colOff>
      <xdr:row>187</xdr:row>
      <xdr:rowOff>0</xdr:rowOff>
    </xdr:to>
    <xdr:sp macro="" textlink="">
      <xdr:nvSpPr>
        <xdr:cNvPr id="24" name="Line 25">
          <a:extLst>
            <a:ext uri="{FF2B5EF4-FFF2-40B4-BE49-F238E27FC236}">
              <a16:creationId xmlns:a16="http://schemas.microsoft.com/office/drawing/2014/main" id="{ABD47518-E434-41CD-AC93-93B8B3BD97C1}"/>
            </a:ext>
          </a:extLst>
        </xdr:cNvPr>
        <xdr:cNvSpPr>
          <a:spLocks noChangeShapeType="1"/>
        </xdr:cNvSpPr>
      </xdr:nvSpPr>
      <xdr:spPr bwMode="auto">
        <a:xfrm>
          <a:off x="1600200" y="35852100"/>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194</xdr:row>
      <xdr:rowOff>0</xdr:rowOff>
    </xdr:from>
    <xdr:to>
      <xdr:col>1</xdr:col>
      <xdr:colOff>219075</xdr:colOff>
      <xdr:row>195</xdr:row>
      <xdr:rowOff>0</xdr:rowOff>
    </xdr:to>
    <xdr:sp macro="" textlink="">
      <xdr:nvSpPr>
        <xdr:cNvPr id="25" name="Line 26">
          <a:extLst>
            <a:ext uri="{FF2B5EF4-FFF2-40B4-BE49-F238E27FC236}">
              <a16:creationId xmlns:a16="http://schemas.microsoft.com/office/drawing/2014/main" id="{A6A3080F-28B9-496C-BABA-CDD86343BE04}"/>
            </a:ext>
          </a:extLst>
        </xdr:cNvPr>
        <xdr:cNvSpPr>
          <a:spLocks noChangeShapeType="1"/>
        </xdr:cNvSpPr>
      </xdr:nvSpPr>
      <xdr:spPr bwMode="auto">
        <a:xfrm>
          <a:off x="1600200" y="37395150"/>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202</xdr:row>
      <xdr:rowOff>0</xdr:rowOff>
    </xdr:from>
    <xdr:to>
      <xdr:col>1</xdr:col>
      <xdr:colOff>219075</xdr:colOff>
      <xdr:row>203</xdr:row>
      <xdr:rowOff>0</xdr:rowOff>
    </xdr:to>
    <xdr:sp macro="" textlink="">
      <xdr:nvSpPr>
        <xdr:cNvPr id="26" name="Line 27">
          <a:extLst>
            <a:ext uri="{FF2B5EF4-FFF2-40B4-BE49-F238E27FC236}">
              <a16:creationId xmlns:a16="http://schemas.microsoft.com/office/drawing/2014/main" id="{1533F13C-1FEE-4553-8B8D-9521B2380825}"/>
            </a:ext>
          </a:extLst>
        </xdr:cNvPr>
        <xdr:cNvSpPr>
          <a:spLocks noChangeShapeType="1"/>
        </xdr:cNvSpPr>
      </xdr:nvSpPr>
      <xdr:spPr bwMode="auto">
        <a:xfrm>
          <a:off x="1600200" y="38919150"/>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210</xdr:row>
      <xdr:rowOff>0</xdr:rowOff>
    </xdr:from>
    <xdr:to>
      <xdr:col>1</xdr:col>
      <xdr:colOff>219075</xdr:colOff>
      <xdr:row>211</xdr:row>
      <xdr:rowOff>0</xdr:rowOff>
    </xdr:to>
    <xdr:sp macro="" textlink="">
      <xdr:nvSpPr>
        <xdr:cNvPr id="27" name="Line 28">
          <a:extLst>
            <a:ext uri="{FF2B5EF4-FFF2-40B4-BE49-F238E27FC236}">
              <a16:creationId xmlns:a16="http://schemas.microsoft.com/office/drawing/2014/main" id="{6EE33D84-C371-4F80-A41F-6EC1EBC091C6}"/>
            </a:ext>
          </a:extLst>
        </xdr:cNvPr>
        <xdr:cNvSpPr>
          <a:spLocks noChangeShapeType="1"/>
        </xdr:cNvSpPr>
      </xdr:nvSpPr>
      <xdr:spPr bwMode="auto">
        <a:xfrm>
          <a:off x="1600200" y="40462200"/>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218</xdr:row>
      <xdr:rowOff>0</xdr:rowOff>
    </xdr:from>
    <xdr:to>
      <xdr:col>1</xdr:col>
      <xdr:colOff>219075</xdr:colOff>
      <xdr:row>219</xdr:row>
      <xdr:rowOff>0</xdr:rowOff>
    </xdr:to>
    <xdr:sp macro="" textlink="">
      <xdr:nvSpPr>
        <xdr:cNvPr id="28" name="Line 29">
          <a:extLst>
            <a:ext uri="{FF2B5EF4-FFF2-40B4-BE49-F238E27FC236}">
              <a16:creationId xmlns:a16="http://schemas.microsoft.com/office/drawing/2014/main" id="{4F2F830D-383C-4BF1-978D-78AEF98E1663}"/>
            </a:ext>
          </a:extLst>
        </xdr:cNvPr>
        <xdr:cNvSpPr>
          <a:spLocks noChangeShapeType="1"/>
        </xdr:cNvSpPr>
      </xdr:nvSpPr>
      <xdr:spPr bwMode="auto">
        <a:xfrm>
          <a:off x="1600200" y="42005250"/>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226</xdr:row>
      <xdr:rowOff>0</xdr:rowOff>
    </xdr:from>
    <xdr:to>
      <xdr:col>1</xdr:col>
      <xdr:colOff>219075</xdr:colOff>
      <xdr:row>227</xdr:row>
      <xdr:rowOff>0</xdr:rowOff>
    </xdr:to>
    <xdr:sp macro="" textlink="">
      <xdr:nvSpPr>
        <xdr:cNvPr id="29" name="Line 30">
          <a:extLst>
            <a:ext uri="{FF2B5EF4-FFF2-40B4-BE49-F238E27FC236}">
              <a16:creationId xmlns:a16="http://schemas.microsoft.com/office/drawing/2014/main" id="{CEC2CDC7-BC45-43A7-B4E7-D758A0796A50}"/>
            </a:ext>
          </a:extLst>
        </xdr:cNvPr>
        <xdr:cNvSpPr>
          <a:spLocks noChangeShapeType="1"/>
        </xdr:cNvSpPr>
      </xdr:nvSpPr>
      <xdr:spPr bwMode="auto">
        <a:xfrm>
          <a:off x="1600200" y="43548300"/>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98</xdr:row>
      <xdr:rowOff>0</xdr:rowOff>
    </xdr:from>
    <xdr:to>
      <xdr:col>1</xdr:col>
      <xdr:colOff>219075</xdr:colOff>
      <xdr:row>99</xdr:row>
      <xdr:rowOff>0</xdr:rowOff>
    </xdr:to>
    <xdr:sp macro="" textlink="">
      <xdr:nvSpPr>
        <xdr:cNvPr id="30" name="Line 451">
          <a:extLst>
            <a:ext uri="{FF2B5EF4-FFF2-40B4-BE49-F238E27FC236}">
              <a16:creationId xmlns:a16="http://schemas.microsoft.com/office/drawing/2014/main" id="{F7CF774E-F340-4ABD-BB85-D5D132A19D01}"/>
            </a:ext>
          </a:extLst>
        </xdr:cNvPr>
        <xdr:cNvSpPr>
          <a:spLocks noChangeShapeType="1"/>
        </xdr:cNvSpPr>
      </xdr:nvSpPr>
      <xdr:spPr bwMode="auto">
        <a:xfrm>
          <a:off x="1600200" y="18811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26</xdr:row>
      <xdr:rowOff>0</xdr:rowOff>
    </xdr:from>
    <xdr:to>
      <xdr:col>1</xdr:col>
      <xdr:colOff>219075</xdr:colOff>
      <xdr:row>27</xdr:row>
      <xdr:rowOff>0</xdr:rowOff>
    </xdr:to>
    <xdr:sp macro="" textlink="">
      <xdr:nvSpPr>
        <xdr:cNvPr id="31" name="Line 2">
          <a:extLst>
            <a:ext uri="{FF2B5EF4-FFF2-40B4-BE49-F238E27FC236}">
              <a16:creationId xmlns:a16="http://schemas.microsoft.com/office/drawing/2014/main" id="{911BF7FC-31BA-4ABA-9DBE-815C2E69FAA6}"/>
            </a:ext>
          </a:extLst>
        </xdr:cNvPr>
        <xdr:cNvSpPr>
          <a:spLocks noChangeShapeType="1"/>
        </xdr:cNvSpPr>
      </xdr:nvSpPr>
      <xdr:spPr bwMode="auto">
        <a:xfrm>
          <a:off x="1600200" y="5095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34</xdr:row>
      <xdr:rowOff>0</xdr:rowOff>
    </xdr:from>
    <xdr:to>
      <xdr:col>1</xdr:col>
      <xdr:colOff>219075</xdr:colOff>
      <xdr:row>35</xdr:row>
      <xdr:rowOff>0</xdr:rowOff>
    </xdr:to>
    <xdr:sp macro="" textlink="">
      <xdr:nvSpPr>
        <xdr:cNvPr id="32" name="Line 3">
          <a:extLst>
            <a:ext uri="{FF2B5EF4-FFF2-40B4-BE49-F238E27FC236}">
              <a16:creationId xmlns:a16="http://schemas.microsoft.com/office/drawing/2014/main" id="{E05BE4A2-2BCD-4660-8FDF-FA06CDF499DC}"/>
            </a:ext>
          </a:extLst>
        </xdr:cNvPr>
        <xdr:cNvSpPr>
          <a:spLocks noChangeShapeType="1"/>
        </xdr:cNvSpPr>
      </xdr:nvSpPr>
      <xdr:spPr bwMode="auto">
        <a:xfrm>
          <a:off x="1600200" y="6619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42</xdr:row>
      <xdr:rowOff>0</xdr:rowOff>
    </xdr:from>
    <xdr:to>
      <xdr:col>1</xdr:col>
      <xdr:colOff>219075</xdr:colOff>
      <xdr:row>43</xdr:row>
      <xdr:rowOff>0</xdr:rowOff>
    </xdr:to>
    <xdr:sp macro="" textlink="">
      <xdr:nvSpPr>
        <xdr:cNvPr id="33" name="Line 1">
          <a:extLst>
            <a:ext uri="{FF2B5EF4-FFF2-40B4-BE49-F238E27FC236}">
              <a16:creationId xmlns:a16="http://schemas.microsoft.com/office/drawing/2014/main" id="{80598105-213A-4BA6-898D-EDDDE3481259}"/>
            </a:ext>
          </a:extLst>
        </xdr:cNvPr>
        <xdr:cNvSpPr>
          <a:spLocks noChangeShapeType="1"/>
        </xdr:cNvSpPr>
      </xdr:nvSpPr>
      <xdr:spPr bwMode="auto">
        <a:xfrm>
          <a:off x="1600200" y="8143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50</xdr:row>
      <xdr:rowOff>0</xdr:rowOff>
    </xdr:from>
    <xdr:to>
      <xdr:col>1</xdr:col>
      <xdr:colOff>219075</xdr:colOff>
      <xdr:row>51</xdr:row>
      <xdr:rowOff>0</xdr:rowOff>
    </xdr:to>
    <xdr:sp macro="" textlink="">
      <xdr:nvSpPr>
        <xdr:cNvPr id="34" name="Line 2">
          <a:extLst>
            <a:ext uri="{FF2B5EF4-FFF2-40B4-BE49-F238E27FC236}">
              <a16:creationId xmlns:a16="http://schemas.microsoft.com/office/drawing/2014/main" id="{F13B6C9B-8618-4ED3-A1CB-91443B6AE8E3}"/>
            </a:ext>
          </a:extLst>
        </xdr:cNvPr>
        <xdr:cNvSpPr>
          <a:spLocks noChangeShapeType="1"/>
        </xdr:cNvSpPr>
      </xdr:nvSpPr>
      <xdr:spPr bwMode="auto">
        <a:xfrm>
          <a:off x="1600200" y="9667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58</xdr:row>
      <xdr:rowOff>0</xdr:rowOff>
    </xdr:from>
    <xdr:to>
      <xdr:col>1</xdr:col>
      <xdr:colOff>219075</xdr:colOff>
      <xdr:row>59</xdr:row>
      <xdr:rowOff>0</xdr:rowOff>
    </xdr:to>
    <xdr:sp macro="" textlink="">
      <xdr:nvSpPr>
        <xdr:cNvPr id="35" name="Line 3">
          <a:extLst>
            <a:ext uri="{FF2B5EF4-FFF2-40B4-BE49-F238E27FC236}">
              <a16:creationId xmlns:a16="http://schemas.microsoft.com/office/drawing/2014/main" id="{D0EFBDD6-B6E3-427E-B3AE-70D664D0231E}"/>
            </a:ext>
          </a:extLst>
        </xdr:cNvPr>
        <xdr:cNvSpPr>
          <a:spLocks noChangeShapeType="1"/>
        </xdr:cNvSpPr>
      </xdr:nvSpPr>
      <xdr:spPr bwMode="auto">
        <a:xfrm>
          <a:off x="1600200" y="11191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66</xdr:row>
      <xdr:rowOff>0</xdr:rowOff>
    </xdr:from>
    <xdr:to>
      <xdr:col>1</xdr:col>
      <xdr:colOff>219075</xdr:colOff>
      <xdr:row>67</xdr:row>
      <xdr:rowOff>0</xdr:rowOff>
    </xdr:to>
    <xdr:sp macro="" textlink="">
      <xdr:nvSpPr>
        <xdr:cNvPr id="36" name="Line 1">
          <a:extLst>
            <a:ext uri="{FF2B5EF4-FFF2-40B4-BE49-F238E27FC236}">
              <a16:creationId xmlns:a16="http://schemas.microsoft.com/office/drawing/2014/main" id="{468D8011-72C8-4EDD-BEC0-C851C58A7D81}"/>
            </a:ext>
          </a:extLst>
        </xdr:cNvPr>
        <xdr:cNvSpPr>
          <a:spLocks noChangeShapeType="1"/>
        </xdr:cNvSpPr>
      </xdr:nvSpPr>
      <xdr:spPr bwMode="auto">
        <a:xfrm>
          <a:off x="1600200" y="12715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74</xdr:row>
      <xdr:rowOff>0</xdr:rowOff>
    </xdr:from>
    <xdr:to>
      <xdr:col>1</xdr:col>
      <xdr:colOff>219075</xdr:colOff>
      <xdr:row>75</xdr:row>
      <xdr:rowOff>0</xdr:rowOff>
    </xdr:to>
    <xdr:sp macro="" textlink="">
      <xdr:nvSpPr>
        <xdr:cNvPr id="37" name="Line 2">
          <a:extLst>
            <a:ext uri="{FF2B5EF4-FFF2-40B4-BE49-F238E27FC236}">
              <a16:creationId xmlns:a16="http://schemas.microsoft.com/office/drawing/2014/main" id="{6B715C5B-77A4-48E4-BD20-BA9B3FB0A23C}"/>
            </a:ext>
          </a:extLst>
        </xdr:cNvPr>
        <xdr:cNvSpPr>
          <a:spLocks noChangeShapeType="1"/>
        </xdr:cNvSpPr>
      </xdr:nvSpPr>
      <xdr:spPr bwMode="auto">
        <a:xfrm>
          <a:off x="1600200" y="14239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82</xdr:row>
      <xdr:rowOff>0</xdr:rowOff>
    </xdr:from>
    <xdr:to>
      <xdr:col>1</xdr:col>
      <xdr:colOff>219075</xdr:colOff>
      <xdr:row>83</xdr:row>
      <xdr:rowOff>0</xdr:rowOff>
    </xdr:to>
    <xdr:sp macro="" textlink="">
      <xdr:nvSpPr>
        <xdr:cNvPr id="38" name="Line 3">
          <a:extLst>
            <a:ext uri="{FF2B5EF4-FFF2-40B4-BE49-F238E27FC236}">
              <a16:creationId xmlns:a16="http://schemas.microsoft.com/office/drawing/2014/main" id="{6B1FC81A-273B-4797-87A5-6D4C72D19361}"/>
            </a:ext>
          </a:extLst>
        </xdr:cNvPr>
        <xdr:cNvSpPr>
          <a:spLocks noChangeShapeType="1"/>
        </xdr:cNvSpPr>
      </xdr:nvSpPr>
      <xdr:spPr bwMode="auto">
        <a:xfrm>
          <a:off x="1600200" y="15763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90</xdr:row>
      <xdr:rowOff>0</xdr:rowOff>
    </xdr:from>
    <xdr:to>
      <xdr:col>1</xdr:col>
      <xdr:colOff>219075</xdr:colOff>
      <xdr:row>91</xdr:row>
      <xdr:rowOff>0</xdr:rowOff>
    </xdr:to>
    <xdr:sp macro="" textlink="">
      <xdr:nvSpPr>
        <xdr:cNvPr id="39" name="Line 1">
          <a:extLst>
            <a:ext uri="{FF2B5EF4-FFF2-40B4-BE49-F238E27FC236}">
              <a16:creationId xmlns:a16="http://schemas.microsoft.com/office/drawing/2014/main" id="{527F9D47-2A20-473C-8E3A-D5A64B0FCB9B}"/>
            </a:ext>
          </a:extLst>
        </xdr:cNvPr>
        <xdr:cNvSpPr>
          <a:spLocks noChangeShapeType="1"/>
        </xdr:cNvSpPr>
      </xdr:nvSpPr>
      <xdr:spPr bwMode="auto">
        <a:xfrm>
          <a:off x="1600200" y="17287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98</xdr:row>
      <xdr:rowOff>0</xdr:rowOff>
    </xdr:from>
    <xdr:to>
      <xdr:col>1</xdr:col>
      <xdr:colOff>219075</xdr:colOff>
      <xdr:row>99</xdr:row>
      <xdr:rowOff>0</xdr:rowOff>
    </xdr:to>
    <xdr:sp macro="" textlink="">
      <xdr:nvSpPr>
        <xdr:cNvPr id="40" name="Line 2">
          <a:extLst>
            <a:ext uri="{FF2B5EF4-FFF2-40B4-BE49-F238E27FC236}">
              <a16:creationId xmlns:a16="http://schemas.microsoft.com/office/drawing/2014/main" id="{67502A6B-D39B-4D98-8C25-2DED7F38FA17}"/>
            </a:ext>
          </a:extLst>
        </xdr:cNvPr>
        <xdr:cNvSpPr>
          <a:spLocks noChangeShapeType="1"/>
        </xdr:cNvSpPr>
      </xdr:nvSpPr>
      <xdr:spPr bwMode="auto">
        <a:xfrm>
          <a:off x="1600200" y="18811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106</xdr:row>
      <xdr:rowOff>0</xdr:rowOff>
    </xdr:from>
    <xdr:to>
      <xdr:col>1</xdr:col>
      <xdr:colOff>219075</xdr:colOff>
      <xdr:row>107</xdr:row>
      <xdr:rowOff>0</xdr:rowOff>
    </xdr:to>
    <xdr:sp macro="" textlink="">
      <xdr:nvSpPr>
        <xdr:cNvPr id="41" name="Line 3">
          <a:extLst>
            <a:ext uri="{FF2B5EF4-FFF2-40B4-BE49-F238E27FC236}">
              <a16:creationId xmlns:a16="http://schemas.microsoft.com/office/drawing/2014/main" id="{EC31838B-7383-4CFE-BECB-C4F8D8AC241E}"/>
            </a:ext>
          </a:extLst>
        </xdr:cNvPr>
        <xdr:cNvSpPr>
          <a:spLocks noChangeShapeType="1"/>
        </xdr:cNvSpPr>
      </xdr:nvSpPr>
      <xdr:spPr bwMode="auto">
        <a:xfrm>
          <a:off x="1600200" y="203358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234</xdr:row>
      <xdr:rowOff>0</xdr:rowOff>
    </xdr:from>
    <xdr:to>
      <xdr:col>1</xdr:col>
      <xdr:colOff>219075</xdr:colOff>
      <xdr:row>235</xdr:row>
      <xdr:rowOff>0</xdr:rowOff>
    </xdr:to>
    <xdr:sp macro="" textlink="">
      <xdr:nvSpPr>
        <xdr:cNvPr id="42" name="Line 30">
          <a:extLst>
            <a:ext uri="{FF2B5EF4-FFF2-40B4-BE49-F238E27FC236}">
              <a16:creationId xmlns:a16="http://schemas.microsoft.com/office/drawing/2014/main" id="{1EE18566-62EC-42A2-8EEB-EFB8E604CB39}"/>
            </a:ext>
          </a:extLst>
        </xdr:cNvPr>
        <xdr:cNvSpPr>
          <a:spLocks noChangeShapeType="1"/>
        </xdr:cNvSpPr>
      </xdr:nvSpPr>
      <xdr:spPr bwMode="auto">
        <a:xfrm>
          <a:off x="1600200" y="45091350"/>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242</xdr:row>
      <xdr:rowOff>0</xdr:rowOff>
    </xdr:from>
    <xdr:to>
      <xdr:col>1</xdr:col>
      <xdr:colOff>219075</xdr:colOff>
      <xdr:row>243</xdr:row>
      <xdr:rowOff>0</xdr:rowOff>
    </xdr:to>
    <xdr:sp macro="" textlink="">
      <xdr:nvSpPr>
        <xdr:cNvPr id="43" name="Line 30">
          <a:extLst>
            <a:ext uri="{FF2B5EF4-FFF2-40B4-BE49-F238E27FC236}">
              <a16:creationId xmlns:a16="http://schemas.microsoft.com/office/drawing/2014/main" id="{173DBD46-3FCF-4759-AA9A-E2CFA6AF287E}"/>
            </a:ext>
          </a:extLst>
        </xdr:cNvPr>
        <xdr:cNvSpPr>
          <a:spLocks noChangeShapeType="1"/>
        </xdr:cNvSpPr>
      </xdr:nvSpPr>
      <xdr:spPr bwMode="auto">
        <a:xfrm>
          <a:off x="1600200" y="46662975"/>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219075</xdr:colOff>
      <xdr:row>250</xdr:row>
      <xdr:rowOff>0</xdr:rowOff>
    </xdr:from>
    <xdr:to>
      <xdr:col>1</xdr:col>
      <xdr:colOff>219075</xdr:colOff>
      <xdr:row>251</xdr:row>
      <xdr:rowOff>0</xdr:rowOff>
    </xdr:to>
    <xdr:sp macro="" textlink="">
      <xdr:nvSpPr>
        <xdr:cNvPr id="44" name="Line 30">
          <a:extLst>
            <a:ext uri="{FF2B5EF4-FFF2-40B4-BE49-F238E27FC236}">
              <a16:creationId xmlns:a16="http://schemas.microsoft.com/office/drawing/2014/main" id="{1BBDEB2E-900D-4939-9E62-7C191D421832}"/>
            </a:ext>
          </a:extLst>
        </xdr:cNvPr>
        <xdr:cNvSpPr>
          <a:spLocks noChangeShapeType="1"/>
        </xdr:cNvSpPr>
      </xdr:nvSpPr>
      <xdr:spPr bwMode="auto">
        <a:xfrm>
          <a:off x="1600200" y="48234600"/>
          <a:ext cx="0" cy="323850"/>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219075</xdr:colOff>
      <xdr:row>2</xdr:row>
      <xdr:rowOff>0</xdr:rowOff>
    </xdr:from>
    <xdr:to>
      <xdr:col>1</xdr:col>
      <xdr:colOff>219075</xdr:colOff>
      <xdr:row>3</xdr:row>
      <xdr:rowOff>0</xdr:rowOff>
    </xdr:to>
    <xdr:sp macro="" textlink="">
      <xdr:nvSpPr>
        <xdr:cNvPr id="38829" name="Line 1">
          <a:extLst>
            <a:ext uri="{FF2B5EF4-FFF2-40B4-BE49-F238E27FC236}">
              <a16:creationId xmlns:a16="http://schemas.microsoft.com/office/drawing/2014/main" id="{96EA81D6-25EC-4A6D-8F71-51BCFA63E60D}"/>
            </a:ext>
          </a:extLst>
        </xdr:cNvPr>
        <xdr:cNvSpPr>
          <a:spLocks noChangeShapeType="1"/>
        </xdr:cNvSpPr>
      </xdr:nvSpPr>
      <xdr:spPr bwMode="auto">
        <a:xfrm>
          <a:off x="1600200" y="533400"/>
          <a:ext cx="0" cy="466725"/>
        </a:xfrm>
        <a:prstGeom prst="line">
          <a:avLst/>
        </a:prstGeom>
        <a:noFill/>
        <a:ln w="1">
          <a:solidFill>
            <a:srgbClr xmlns:mc="http://schemas.openxmlformats.org/markup-compatibility/2006" xmlns:a14="http://schemas.microsoft.com/office/drawing/2010/main" val="FFFFFF" mc:Ignorable="a14" a14:legacySpreadsheetColorIndex="9"/>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702468</xdr:colOff>
      <xdr:row>3</xdr:row>
      <xdr:rowOff>47626</xdr:rowOff>
    </xdr:from>
    <xdr:to>
      <xdr:col>0</xdr:col>
      <xdr:colOff>762000</xdr:colOff>
      <xdr:row>13</xdr:row>
      <xdr:rowOff>0</xdr:rowOff>
    </xdr:to>
    <xdr:cxnSp macro="">
      <xdr:nvCxnSpPr>
        <xdr:cNvPr id="45" name="Straight Arrow Connector 44">
          <a:extLst>
            <a:ext uri="{FF2B5EF4-FFF2-40B4-BE49-F238E27FC236}">
              <a16:creationId xmlns:a16="http://schemas.microsoft.com/office/drawing/2014/main" id="{7D5CA163-994F-43F7-B5A3-62C5458B8FE6}"/>
            </a:ext>
          </a:extLst>
        </xdr:cNvPr>
        <xdr:cNvCxnSpPr/>
      </xdr:nvCxnSpPr>
      <xdr:spPr>
        <a:xfrm flipH="1" flipV="1">
          <a:off x="702468" y="892970"/>
          <a:ext cx="59532" cy="15954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83344</xdr:colOff>
      <xdr:row>13</xdr:row>
      <xdr:rowOff>11907</xdr:rowOff>
    </xdr:from>
    <xdr:to>
      <xdr:col>2</xdr:col>
      <xdr:colOff>65088</xdr:colOff>
      <xdr:row>16</xdr:row>
      <xdr:rowOff>119063</xdr:rowOff>
    </xdr:to>
    <xdr:sp macro="" textlink="">
      <xdr:nvSpPr>
        <xdr:cNvPr id="46" name="TextBox 45">
          <a:extLst>
            <a:ext uri="{FF2B5EF4-FFF2-40B4-BE49-F238E27FC236}">
              <a16:creationId xmlns:a16="http://schemas.microsoft.com/office/drawing/2014/main" id="{5B84819A-89C2-4061-9AA1-E7799FBB7E07}"/>
            </a:ext>
          </a:extLst>
        </xdr:cNvPr>
        <xdr:cNvSpPr txBox="1"/>
      </xdr:nvSpPr>
      <xdr:spPr>
        <a:xfrm>
          <a:off x="83344" y="2500313"/>
          <a:ext cx="175577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a:t>Input Drivers Name</a:t>
          </a:r>
        </a:p>
      </xdr:txBody>
    </xdr:sp>
    <xdr:clientData/>
  </xdr:twoCellAnchor>
  <xdr:twoCellAnchor>
    <xdr:from>
      <xdr:col>2</xdr:col>
      <xdr:colOff>188120</xdr:colOff>
      <xdr:row>13</xdr:row>
      <xdr:rowOff>21433</xdr:rowOff>
    </xdr:from>
    <xdr:to>
      <xdr:col>5</xdr:col>
      <xdr:colOff>285750</xdr:colOff>
      <xdr:row>24</xdr:row>
      <xdr:rowOff>130969</xdr:rowOff>
    </xdr:to>
    <xdr:sp macro="" textlink="">
      <xdr:nvSpPr>
        <xdr:cNvPr id="48" name="TextBox 47">
          <a:extLst>
            <a:ext uri="{FF2B5EF4-FFF2-40B4-BE49-F238E27FC236}">
              <a16:creationId xmlns:a16="http://schemas.microsoft.com/office/drawing/2014/main" id="{A60BA4BC-9290-4EC1-9C7D-8546665FFDF1}"/>
            </a:ext>
          </a:extLst>
        </xdr:cNvPr>
        <xdr:cNvSpPr txBox="1"/>
      </xdr:nvSpPr>
      <xdr:spPr>
        <a:xfrm>
          <a:off x="1962151" y="2509839"/>
          <a:ext cx="1812130" cy="1812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a:t>Using the duty numbers which have been inputed into</a:t>
          </a:r>
          <a:r>
            <a:rPr lang="en-GB" sz="1100" baseline="0"/>
            <a:t> the 'input DRG Times' tab, fill in the duty number/ S/A number and it will self populate the times in to the yello w boxes.  White boxes are manual entries. </a:t>
          </a:r>
          <a:endParaRPr lang="en-GB" sz="1100"/>
        </a:p>
      </xdr:txBody>
    </xdr:sp>
    <xdr:clientData/>
  </xdr:twoCellAnchor>
  <xdr:twoCellAnchor>
    <xdr:from>
      <xdr:col>2</xdr:col>
      <xdr:colOff>283368</xdr:colOff>
      <xdr:row>4</xdr:row>
      <xdr:rowOff>45245</xdr:rowOff>
    </xdr:from>
    <xdr:to>
      <xdr:col>3</xdr:col>
      <xdr:colOff>570310</xdr:colOff>
      <xdr:row>13</xdr:row>
      <xdr:rowOff>21433</xdr:rowOff>
    </xdr:to>
    <xdr:cxnSp macro="">
      <xdr:nvCxnSpPr>
        <xdr:cNvPr id="49" name="Straight Arrow Connector 48">
          <a:extLst>
            <a:ext uri="{FF2B5EF4-FFF2-40B4-BE49-F238E27FC236}">
              <a16:creationId xmlns:a16="http://schemas.microsoft.com/office/drawing/2014/main" id="{744FD14E-DE76-4084-9CF0-3EE8CC0AEA45}"/>
            </a:ext>
          </a:extLst>
        </xdr:cNvPr>
        <xdr:cNvCxnSpPr>
          <a:stCxn id="48" idx="0"/>
        </xdr:cNvCxnSpPr>
      </xdr:nvCxnSpPr>
      <xdr:spPr>
        <a:xfrm flipH="1" flipV="1">
          <a:off x="2057399" y="1057276"/>
          <a:ext cx="810817" cy="14525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801292</xdr:colOff>
      <xdr:row>10</xdr:row>
      <xdr:rowOff>11907</xdr:rowOff>
    </xdr:from>
    <xdr:to>
      <xdr:col>7</xdr:col>
      <xdr:colOff>809625</xdr:colOff>
      <xdr:row>13</xdr:row>
      <xdr:rowOff>30955</xdr:rowOff>
    </xdr:to>
    <xdr:cxnSp macro="">
      <xdr:nvCxnSpPr>
        <xdr:cNvPr id="51" name="Straight Arrow Connector 50">
          <a:extLst>
            <a:ext uri="{FF2B5EF4-FFF2-40B4-BE49-F238E27FC236}">
              <a16:creationId xmlns:a16="http://schemas.microsoft.com/office/drawing/2014/main" id="{2612A930-C52E-462C-9339-AF4B3DD7EF88}"/>
            </a:ext>
          </a:extLst>
        </xdr:cNvPr>
        <xdr:cNvCxnSpPr>
          <a:stCxn id="53" idx="0"/>
        </xdr:cNvCxnSpPr>
      </xdr:nvCxnSpPr>
      <xdr:spPr>
        <a:xfrm flipV="1">
          <a:off x="5432823" y="2024063"/>
          <a:ext cx="8333" cy="49529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519114</xdr:colOff>
      <xdr:row>13</xdr:row>
      <xdr:rowOff>30955</xdr:rowOff>
    </xdr:from>
    <xdr:to>
      <xdr:col>9</xdr:col>
      <xdr:colOff>226219</xdr:colOff>
      <xdr:row>24</xdr:row>
      <xdr:rowOff>119062</xdr:rowOff>
    </xdr:to>
    <xdr:sp macro="" textlink="">
      <xdr:nvSpPr>
        <xdr:cNvPr id="53" name="TextBox 52">
          <a:extLst>
            <a:ext uri="{FF2B5EF4-FFF2-40B4-BE49-F238E27FC236}">
              <a16:creationId xmlns:a16="http://schemas.microsoft.com/office/drawing/2014/main" id="{70B2F4BE-3CDA-4109-B304-78AD81786E56}"/>
            </a:ext>
          </a:extLst>
        </xdr:cNvPr>
        <xdr:cNvSpPr txBox="1"/>
      </xdr:nvSpPr>
      <xdr:spPr>
        <a:xfrm>
          <a:off x="4591052" y="2519361"/>
          <a:ext cx="1683542" cy="1790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a:t>When inputing hours you may see a note saying 'cannot' convert.</a:t>
          </a:r>
          <a:r>
            <a:rPr lang="en-GB" sz="1100" baseline="0"/>
            <a:t>  This simply means the driver has worked too many hours to be converted to a full-time  driver.</a:t>
          </a:r>
          <a:endParaRPr lang="en-GB" sz="1100"/>
        </a:p>
      </xdr:txBody>
    </xdr:sp>
    <xdr:clientData/>
  </xdr:twoCellAnchor>
  <xdr:twoCellAnchor>
    <xdr:from>
      <xdr:col>10</xdr:col>
      <xdr:colOff>397669</xdr:colOff>
      <xdr:row>13</xdr:row>
      <xdr:rowOff>52389</xdr:rowOff>
    </xdr:from>
    <xdr:to>
      <xdr:col>13</xdr:col>
      <xdr:colOff>309562</xdr:colOff>
      <xdr:row>24</xdr:row>
      <xdr:rowOff>130969</xdr:rowOff>
    </xdr:to>
    <xdr:sp macro="" textlink="">
      <xdr:nvSpPr>
        <xdr:cNvPr id="54" name="TextBox 53">
          <a:extLst>
            <a:ext uri="{FF2B5EF4-FFF2-40B4-BE49-F238E27FC236}">
              <a16:creationId xmlns:a16="http://schemas.microsoft.com/office/drawing/2014/main" id="{5D635F3F-9DF8-4043-AC19-3C19DD3580C3}"/>
            </a:ext>
          </a:extLst>
        </xdr:cNvPr>
        <xdr:cNvSpPr txBox="1"/>
      </xdr:nvSpPr>
      <xdr:spPr>
        <a:xfrm>
          <a:off x="7041357" y="2540795"/>
          <a:ext cx="1626393" cy="1781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a:t>If a driver works over 11:00 and drivers for</a:t>
          </a:r>
          <a:r>
            <a:rPr lang="en-GB" sz="1100" baseline="0"/>
            <a:t> more than 4 hours an 'illegal' notice will appear, this amount of driving and work cannot take place and you need to restructure your workload accordingly.</a:t>
          </a:r>
        </a:p>
        <a:p>
          <a:pPr algn="ctr"/>
          <a:endParaRPr lang="en-GB" sz="1100"/>
        </a:p>
      </xdr:txBody>
    </xdr:sp>
    <xdr:clientData/>
  </xdr:twoCellAnchor>
  <xdr:twoCellAnchor>
    <xdr:from>
      <xdr:col>12</xdr:col>
      <xdr:colOff>96442</xdr:colOff>
      <xdr:row>9</xdr:row>
      <xdr:rowOff>35719</xdr:rowOff>
    </xdr:from>
    <xdr:to>
      <xdr:col>12</xdr:col>
      <xdr:colOff>107156</xdr:colOff>
      <xdr:row>13</xdr:row>
      <xdr:rowOff>28574</xdr:rowOff>
    </xdr:to>
    <xdr:cxnSp macro="">
      <xdr:nvCxnSpPr>
        <xdr:cNvPr id="61" name="Straight Arrow Connector 60">
          <a:extLst>
            <a:ext uri="{FF2B5EF4-FFF2-40B4-BE49-F238E27FC236}">
              <a16:creationId xmlns:a16="http://schemas.microsoft.com/office/drawing/2014/main" id="{0BE20288-B6EB-4EE0-8480-A7833205741F}"/>
            </a:ext>
          </a:extLst>
        </xdr:cNvPr>
        <xdr:cNvCxnSpPr/>
      </xdr:nvCxnSpPr>
      <xdr:spPr>
        <a:xfrm flipV="1">
          <a:off x="7859317" y="1881188"/>
          <a:ext cx="10714" cy="6357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317894</xdr:colOff>
      <xdr:row>8</xdr:row>
      <xdr:rowOff>23813</xdr:rowOff>
    </xdr:from>
    <xdr:to>
      <xdr:col>30</xdr:col>
      <xdr:colOff>321468</xdr:colOff>
      <xdr:row>12</xdr:row>
      <xdr:rowOff>130969</xdr:rowOff>
    </xdr:to>
    <xdr:cxnSp macro="">
      <xdr:nvCxnSpPr>
        <xdr:cNvPr id="63" name="Straight Arrow Connector 62">
          <a:extLst>
            <a:ext uri="{FF2B5EF4-FFF2-40B4-BE49-F238E27FC236}">
              <a16:creationId xmlns:a16="http://schemas.microsoft.com/office/drawing/2014/main" id="{27568739-6D2F-42C1-8110-8B3462D94513}"/>
            </a:ext>
          </a:extLst>
        </xdr:cNvPr>
        <xdr:cNvCxnSpPr/>
      </xdr:nvCxnSpPr>
      <xdr:spPr>
        <a:xfrm flipH="1" flipV="1">
          <a:off x="18439207" y="1702594"/>
          <a:ext cx="3574" cy="7620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140493</xdr:colOff>
      <xdr:row>12</xdr:row>
      <xdr:rowOff>116681</xdr:rowOff>
    </xdr:from>
    <xdr:to>
      <xdr:col>32</xdr:col>
      <xdr:colOff>122237</xdr:colOff>
      <xdr:row>24</xdr:row>
      <xdr:rowOff>9524</xdr:rowOff>
    </xdr:to>
    <xdr:sp macro="" textlink="">
      <xdr:nvSpPr>
        <xdr:cNvPr id="64" name="TextBox 63">
          <a:extLst>
            <a:ext uri="{FF2B5EF4-FFF2-40B4-BE49-F238E27FC236}">
              <a16:creationId xmlns:a16="http://schemas.microsoft.com/office/drawing/2014/main" id="{1FCE7990-4810-4627-9088-44D14E39FEB4}"/>
            </a:ext>
          </a:extLst>
        </xdr:cNvPr>
        <xdr:cNvSpPr txBox="1"/>
      </xdr:nvSpPr>
      <xdr:spPr>
        <a:xfrm>
          <a:off x="17676018" y="2478881"/>
          <a:ext cx="1762919" cy="17216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a:t>Total hours worked</a:t>
          </a:r>
          <a:r>
            <a:rPr lang="en-GB" sz="1100" baseline="0"/>
            <a:t> in the week will be added up as you input the numbers into the days, should this breach the 70 hour working time policy rule it will turn red, hence you need to do this in advance of them working the hours.</a:t>
          </a:r>
          <a:endParaRPr lang="en-GB" sz="1100"/>
        </a:p>
      </xdr:txBody>
    </xdr:sp>
    <xdr:clientData/>
  </xdr:twoCellAnchor>
  <xdr:twoCellAnchor>
    <xdr:from>
      <xdr:col>32</xdr:col>
      <xdr:colOff>447675</xdr:colOff>
      <xdr:row>12</xdr:row>
      <xdr:rowOff>126206</xdr:rowOff>
    </xdr:from>
    <xdr:to>
      <xdr:col>32</xdr:col>
      <xdr:colOff>2203450</xdr:colOff>
      <xdr:row>26</xdr:row>
      <xdr:rowOff>130967</xdr:rowOff>
    </xdr:to>
    <xdr:sp macro="" textlink="">
      <xdr:nvSpPr>
        <xdr:cNvPr id="66" name="TextBox 65">
          <a:extLst>
            <a:ext uri="{FF2B5EF4-FFF2-40B4-BE49-F238E27FC236}">
              <a16:creationId xmlns:a16="http://schemas.microsoft.com/office/drawing/2014/main" id="{95C42C9A-64D3-4A6E-9700-247DC6A06A74}"/>
            </a:ext>
          </a:extLst>
        </xdr:cNvPr>
        <xdr:cNvSpPr txBox="1"/>
      </xdr:nvSpPr>
      <xdr:spPr>
        <a:xfrm>
          <a:off x="19783425" y="2459831"/>
          <a:ext cx="1755775" cy="2171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a:t>In this box you will will</a:t>
          </a:r>
          <a:r>
            <a:rPr lang="en-GB" sz="1100" baseline="0"/>
            <a:t> need to input the amount of paid hours for the driver.  If this doesn't match the 'Total Work Hrs' box it will turn red and you need to input an explaination into the white box in column 'AG'.  This proves you know why the is a difference between pay and worked and can justify the reason.   </a:t>
          </a:r>
          <a:endParaRPr lang="en-GB" sz="1100"/>
        </a:p>
      </xdr:txBody>
    </xdr:sp>
    <xdr:clientData/>
  </xdr:twoCellAnchor>
  <xdr:twoCellAnchor>
    <xdr:from>
      <xdr:col>31</xdr:col>
      <xdr:colOff>488157</xdr:colOff>
      <xdr:row>8</xdr:row>
      <xdr:rowOff>0</xdr:rowOff>
    </xdr:from>
    <xdr:to>
      <xdr:col>32</xdr:col>
      <xdr:colOff>1069181</xdr:colOff>
      <xdr:row>12</xdr:row>
      <xdr:rowOff>128588</xdr:rowOff>
    </xdr:to>
    <xdr:cxnSp macro="">
      <xdr:nvCxnSpPr>
        <xdr:cNvPr id="67" name="Straight Arrow Connector 66">
          <a:extLst>
            <a:ext uri="{FF2B5EF4-FFF2-40B4-BE49-F238E27FC236}">
              <a16:creationId xmlns:a16="http://schemas.microsoft.com/office/drawing/2014/main" id="{7DE7A047-51EB-4D94-91F0-60709A9F1512}"/>
            </a:ext>
          </a:extLst>
        </xdr:cNvPr>
        <xdr:cNvCxnSpPr/>
      </xdr:nvCxnSpPr>
      <xdr:spPr>
        <a:xfrm flipH="1" flipV="1">
          <a:off x="19216688" y="1678781"/>
          <a:ext cx="1188243" cy="7834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845344</xdr:colOff>
      <xdr:row>8</xdr:row>
      <xdr:rowOff>0</xdr:rowOff>
    </xdr:from>
    <xdr:to>
      <xdr:col>32</xdr:col>
      <xdr:colOff>1483519</xdr:colOff>
      <xdr:row>12</xdr:row>
      <xdr:rowOff>126207</xdr:rowOff>
    </xdr:to>
    <xdr:cxnSp macro="">
      <xdr:nvCxnSpPr>
        <xdr:cNvPr id="68" name="Straight Arrow Connector 67">
          <a:extLst>
            <a:ext uri="{FF2B5EF4-FFF2-40B4-BE49-F238E27FC236}">
              <a16:creationId xmlns:a16="http://schemas.microsoft.com/office/drawing/2014/main" id="{5D16D8AA-3471-4C7B-A3C4-B11C8576E5BE}"/>
            </a:ext>
          </a:extLst>
        </xdr:cNvPr>
        <xdr:cNvCxnSpPr/>
      </xdr:nvCxnSpPr>
      <xdr:spPr>
        <a:xfrm flipH="1" flipV="1">
          <a:off x="20181094" y="1678781"/>
          <a:ext cx="638175" cy="7810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2481263</xdr:colOff>
      <xdr:row>12</xdr:row>
      <xdr:rowOff>111918</xdr:rowOff>
    </xdr:from>
    <xdr:to>
      <xdr:col>32</xdr:col>
      <xdr:colOff>4237038</xdr:colOff>
      <xdr:row>16</xdr:row>
      <xdr:rowOff>119062</xdr:rowOff>
    </xdr:to>
    <xdr:sp macro="" textlink="">
      <xdr:nvSpPr>
        <xdr:cNvPr id="71" name="TextBox 70">
          <a:extLst>
            <a:ext uri="{FF2B5EF4-FFF2-40B4-BE49-F238E27FC236}">
              <a16:creationId xmlns:a16="http://schemas.microsoft.com/office/drawing/2014/main" id="{B5BF6F57-70BA-40FF-B5EC-018E7F95C8D7}"/>
            </a:ext>
          </a:extLst>
        </xdr:cNvPr>
        <xdr:cNvSpPr txBox="1"/>
      </xdr:nvSpPr>
      <xdr:spPr>
        <a:xfrm>
          <a:off x="21817013" y="2445543"/>
          <a:ext cx="1755775" cy="6262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a:t>This box shows if you are compliant to the 70hr Working</a:t>
          </a:r>
          <a:r>
            <a:rPr lang="en-GB" sz="1100" baseline="0"/>
            <a:t> time policy</a:t>
          </a:r>
          <a:r>
            <a:rPr lang="en-GB" sz="1100"/>
            <a:t>.</a:t>
          </a:r>
        </a:p>
      </xdr:txBody>
    </xdr:sp>
    <xdr:clientData/>
  </xdr:twoCellAnchor>
  <xdr:twoCellAnchor>
    <xdr:from>
      <xdr:col>32</xdr:col>
      <xdr:colOff>2369344</xdr:colOff>
      <xdr:row>8</xdr:row>
      <xdr:rowOff>142875</xdr:rowOff>
    </xdr:from>
    <xdr:to>
      <xdr:col>32</xdr:col>
      <xdr:colOff>3350420</xdr:colOff>
      <xdr:row>12</xdr:row>
      <xdr:rowOff>100015</xdr:rowOff>
    </xdr:to>
    <xdr:cxnSp macro="">
      <xdr:nvCxnSpPr>
        <xdr:cNvPr id="72" name="Straight Arrow Connector 71">
          <a:extLst>
            <a:ext uri="{FF2B5EF4-FFF2-40B4-BE49-F238E27FC236}">
              <a16:creationId xmlns:a16="http://schemas.microsoft.com/office/drawing/2014/main" id="{D845965D-0B91-4159-9836-570D48896873}"/>
            </a:ext>
          </a:extLst>
        </xdr:cNvPr>
        <xdr:cNvCxnSpPr/>
      </xdr:nvCxnSpPr>
      <xdr:spPr>
        <a:xfrm flipH="1" flipV="1">
          <a:off x="21705094" y="1821656"/>
          <a:ext cx="981076" cy="6119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103982</xdr:colOff>
      <xdr:row>13</xdr:row>
      <xdr:rowOff>64295</xdr:rowOff>
    </xdr:from>
    <xdr:to>
      <xdr:col>17</xdr:col>
      <xdr:colOff>412750</xdr:colOff>
      <xdr:row>24</xdr:row>
      <xdr:rowOff>142875</xdr:rowOff>
    </xdr:to>
    <xdr:sp macro="" textlink="">
      <xdr:nvSpPr>
        <xdr:cNvPr id="74" name="TextBox 73">
          <a:extLst>
            <a:ext uri="{FF2B5EF4-FFF2-40B4-BE49-F238E27FC236}">
              <a16:creationId xmlns:a16="http://schemas.microsoft.com/office/drawing/2014/main" id="{1FFAC8E3-F4A1-475A-855C-70D2204523D8}"/>
            </a:ext>
          </a:extLst>
        </xdr:cNvPr>
        <xdr:cNvSpPr txBox="1"/>
      </xdr:nvSpPr>
      <xdr:spPr>
        <a:xfrm>
          <a:off x="8644732" y="2620170"/>
          <a:ext cx="1451768" cy="18248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a:t>If a driver is due to drive over 10</a:t>
          </a:r>
          <a:r>
            <a:rPr lang="en-GB" sz="1100" baseline="0"/>
            <a:t> hours the cell will change to 'RED' to warn of a potential drivers hours breach</a:t>
          </a:r>
        </a:p>
        <a:p>
          <a:pPr algn="ctr"/>
          <a:endParaRPr lang="en-GB" sz="1100"/>
        </a:p>
      </xdr:txBody>
    </xdr:sp>
    <xdr:clientData/>
  </xdr:twoCellAnchor>
  <xdr:twoCellAnchor>
    <xdr:from>
      <xdr:col>16</xdr:col>
      <xdr:colOff>302817</xdr:colOff>
      <xdr:row>8</xdr:row>
      <xdr:rowOff>15875</xdr:rowOff>
    </xdr:from>
    <xdr:to>
      <xdr:col>16</xdr:col>
      <xdr:colOff>317500</xdr:colOff>
      <xdr:row>13</xdr:row>
      <xdr:rowOff>48418</xdr:rowOff>
    </xdr:to>
    <xdr:cxnSp macro="">
      <xdr:nvCxnSpPr>
        <xdr:cNvPr id="75" name="Straight Arrow Connector 74">
          <a:extLst>
            <a:ext uri="{FF2B5EF4-FFF2-40B4-BE49-F238E27FC236}">
              <a16:creationId xmlns:a16="http://schemas.microsoft.com/office/drawing/2014/main" id="{59BCFC44-FB91-48A2-95B6-B1B8B029708C}"/>
            </a:ext>
          </a:extLst>
        </xdr:cNvPr>
        <xdr:cNvCxnSpPr/>
      </xdr:nvCxnSpPr>
      <xdr:spPr>
        <a:xfrm flipV="1">
          <a:off x="9383317" y="1746250"/>
          <a:ext cx="14683" cy="8580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
  <sheetViews>
    <sheetView workbookViewId="0">
      <selection activeCell="B5" sqref="B5"/>
    </sheetView>
  </sheetViews>
  <sheetFormatPr defaultRowHeight="12.75"/>
  <cols>
    <col min="2" max="2" width="62.7109375" customWidth="1"/>
    <col min="3" max="3" width="31.7109375" customWidth="1"/>
  </cols>
  <sheetData>
    <row r="1" spans="1:3">
      <c r="A1" s="148" t="s">
        <v>0</v>
      </c>
      <c r="B1" s="148" t="s">
        <v>1</v>
      </c>
      <c r="C1" s="148" t="s">
        <v>2</v>
      </c>
    </row>
    <row r="2" spans="1:3">
      <c r="A2" s="148" t="s">
        <v>3</v>
      </c>
      <c r="B2" s="148" t="s">
        <v>4</v>
      </c>
      <c r="C2" s="148" t="s">
        <v>5</v>
      </c>
    </row>
    <row r="3" spans="1:3">
      <c r="A3" s="148" t="s">
        <v>6</v>
      </c>
      <c r="B3" s="148" t="s">
        <v>7</v>
      </c>
      <c r="C3" s="148" t="s">
        <v>5</v>
      </c>
    </row>
    <row r="4" spans="1:3" ht="38.25">
      <c r="A4" s="148" t="s">
        <v>8</v>
      </c>
      <c r="B4" s="151" t="s">
        <v>9</v>
      </c>
      <c r="C4" s="148" t="s">
        <v>5</v>
      </c>
    </row>
  </sheetData>
  <pageMargins left="0.7" right="0.7" top="0.75" bottom="0.75" header="0.3" footer="0.3"/>
  <pageSetup paperSize="9" orientation="portrait" r:id="rId1"/>
  <headerFooter>
    <oddFooter>&amp;L&amp;1#&amp;"Calibri"&amp;10&amp;K000000Classified: RMG – Internal</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259"/>
  <sheetViews>
    <sheetView showGridLines="0" zoomScale="80" zoomScaleNormal="80" workbookViewId="0">
      <pane xSplit="2" ySplit="2" topLeftCell="C10" activePane="bottomRight" state="frozen"/>
      <selection pane="bottomRight" activeCell="C13" sqref="C13"/>
      <selection pane="bottomLeft" activeCell="C87" sqref="C87"/>
      <selection pane="topRight" activeCell="C87" sqref="C87"/>
    </sheetView>
  </sheetViews>
  <sheetFormatPr defaultColWidth="9.140625" defaultRowHeight="12"/>
  <cols>
    <col min="1" max="1" width="20.7109375" style="75" customWidth="1"/>
    <col min="2" max="2" width="9.28515625" style="81" customWidth="1"/>
    <col min="3" max="3" width="7.85546875" style="81" customWidth="1"/>
    <col min="4" max="4" width="9.140625" style="81" bestFit="1" customWidth="1"/>
    <col min="5" max="6" width="8.7109375" style="81" customWidth="1"/>
    <col min="7" max="7" width="8.42578125" style="81" customWidth="1"/>
    <col min="8" max="8" width="12.28515625" style="81" customWidth="1"/>
    <col min="9" max="10" width="8.85546875" style="81" customWidth="1"/>
    <col min="11" max="12" width="8.42578125" style="81" customWidth="1"/>
    <col min="13" max="14" width="8.85546875" style="81" customWidth="1"/>
    <col min="15" max="16" width="8.42578125" style="81" customWidth="1"/>
    <col min="17" max="18" width="8.85546875" style="81" customWidth="1"/>
    <col min="19" max="20" width="8.42578125" style="81" customWidth="1"/>
    <col min="21" max="22" width="8.85546875" style="81" customWidth="1"/>
    <col min="23" max="24" width="8.42578125" style="81" customWidth="1"/>
    <col min="25" max="26" width="8.85546875" style="81" customWidth="1"/>
    <col min="27" max="30" width="8.42578125" style="81" customWidth="1"/>
    <col min="31" max="32" width="9.140625" style="81"/>
    <col min="33" max="33" width="70.140625" style="81" customWidth="1"/>
    <col min="34" max="16384" width="9.140625" style="81"/>
  </cols>
  <sheetData>
    <row r="1" spans="1:33" ht="18.75" customHeight="1" thickBot="1">
      <c r="B1" s="76"/>
      <c r="C1" s="77" t="s">
        <v>10</v>
      </c>
      <c r="D1" s="78"/>
      <c r="E1" s="78"/>
      <c r="F1" s="78"/>
      <c r="G1" s="78"/>
      <c r="H1" s="79"/>
      <c r="I1" s="80"/>
      <c r="J1" s="80"/>
      <c r="W1" s="82" t="s">
        <v>11</v>
      </c>
      <c r="X1" s="83">
        <v>0.45833333333333331</v>
      </c>
      <c r="Y1" s="82"/>
      <c r="Z1" s="82" t="s">
        <v>12</v>
      </c>
      <c r="AA1" s="83">
        <v>0.16597222222222222</v>
      </c>
      <c r="AB1" s="84" t="s">
        <v>13</v>
      </c>
      <c r="AC1" s="85">
        <v>8.3333333333333329E-2</v>
      </c>
      <c r="AD1" s="85" t="s">
        <v>14</v>
      </c>
      <c r="AE1" s="86">
        <v>2.9166666666666665</v>
      </c>
    </row>
    <row r="2" spans="1:33" ht="23.25" thickBot="1">
      <c r="B2" s="75"/>
      <c r="C2" s="87" t="s">
        <v>15</v>
      </c>
      <c r="D2" s="88"/>
      <c r="E2" s="88"/>
      <c r="F2" s="88"/>
      <c r="G2" s="89" t="s">
        <v>16</v>
      </c>
      <c r="H2" s="90"/>
      <c r="I2" s="91"/>
      <c r="J2" s="91"/>
      <c r="K2" s="92" t="s">
        <v>17</v>
      </c>
      <c r="L2" s="93"/>
      <c r="M2" s="93"/>
      <c r="N2" s="93"/>
      <c r="O2" s="94" t="s">
        <v>18</v>
      </c>
      <c r="P2" s="95"/>
      <c r="Q2" s="95"/>
      <c r="R2" s="95"/>
      <c r="S2" s="96" t="s">
        <v>19</v>
      </c>
      <c r="T2" s="91"/>
      <c r="U2" s="91"/>
      <c r="V2" s="91"/>
      <c r="W2" s="92" t="s">
        <v>20</v>
      </c>
      <c r="X2" s="93"/>
      <c r="Y2" s="93"/>
      <c r="Z2" s="93"/>
      <c r="AA2" s="97" t="s">
        <v>21</v>
      </c>
      <c r="AB2" s="98"/>
      <c r="AC2" s="99"/>
      <c r="AD2" s="99"/>
      <c r="AE2" s="100" t="s">
        <v>22</v>
      </c>
      <c r="AF2" s="100"/>
      <c r="AG2" s="100"/>
    </row>
    <row r="3" spans="1:33" ht="24.75" thickBot="1">
      <c r="A3" s="101" t="s">
        <v>23</v>
      </c>
      <c r="B3" s="102"/>
      <c r="C3" s="103" t="s">
        <v>24</v>
      </c>
      <c r="D3" s="104" t="s">
        <v>25</v>
      </c>
      <c r="E3" s="104" t="s">
        <v>26</v>
      </c>
      <c r="F3" s="105" t="s">
        <v>27</v>
      </c>
      <c r="G3" s="103" t="s">
        <v>24</v>
      </c>
      <c r="H3" s="104" t="s">
        <v>25</v>
      </c>
      <c r="I3" s="104" t="s">
        <v>26</v>
      </c>
      <c r="J3" s="105" t="s">
        <v>27</v>
      </c>
      <c r="K3" s="103" t="s">
        <v>24</v>
      </c>
      <c r="L3" s="104" t="s">
        <v>25</v>
      </c>
      <c r="M3" s="104" t="s">
        <v>26</v>
      </c>
      <c r="N3" s="105" t="s">
        <v>27</v>
      </c>
      <c r="O3" s="103" t="s">
        <v>24</v>
      </c>
      <c r="P3" s="104" t="s">
        <v>25</v>
      </c>
      <c r="Q3" s="104" t="s">
        <v>26</v>
      </c>
      <c r="R3" s="105" t="s">
        <v>27</v>
      </c>
      <c r="S3" s="103" t="s">
        <v>24</v>
      </c>
      <c r="T3" s="104" t="s">
        <v>25</v>
      </c>
      <c r="U3" s="104" t="s">
        <v>26</v>
      </c>
      <c r="V3" s="105" t="s">
        <v>27</v>
      </c>
      <c r="W3" s="103" t="s">
        <v>24</v>
      </c>
      <c r="X3" s="104" t="s">
        <v>25</v>
      </c>
      <c r="Y3" s="104" t="s">
        <v>26</v>
      </c>
      <c r="Z3" s="105" t="s">
        <v>27</v>
      </c>
      <c r="AA3" s="103" t="s">
        <v>24</v>
      </c>
      <c r="AB3" s="104" t="s">
        <v>25</v>
      </c>
      <c r="AC3" s="106" t="s">
        <v>26</v>
      </c>
      <c r="AD3" s="105" t="s">
        <v>27</v>
      </c>
      <c r="AE3" s="107" t="s">
        <v>28</v>
      </c>
      <c r="AF3" s="104" t="s">
        <v>29</v>
      </c>
      <c r="AG3" s="104" t="s">
        <v>30</v>
      </c>
    </row>
    <row r="4" spans="1:33" ht="14.1" customHeight="1" thickBot="1">
      <c r="A4" s="62" t="s">
        <v>31</v>
      </c>
      <c r="B4" s="108" t="s">
        <v>32</v>
      </c>
      <c r="C4" s="1">
        <v>1</v>
      </c>
      <c r="D4" s="4" t="str">
        <f>IF(ISERROR(VLOOKUP(C4,data,3,FALSE)),"",VLOOKUP(C4,data,3,FALSE))</f>
        <v/>
      </c>
      <c r="E4" s="4" t="str">
        <f>IF(ISERROR(VLOOKUP(C4,data,4,FALSE)),"",VLOOKUP(C4,data,4,FALSE))</f>
        <v/>
      </c>
      <c r="F4" s="4" t="str">
        <f>IF(ISERROR(VLOOKUP(C4,data,5,FALSE)),"",VLOOKUP(C4,data,5,FALSE))</f>
        <v/>
      </c>
      <c r="G4" s="1"/>
      <c r="H4" s="4" t="str">
        <f>IF(ISERROR(VLOOKUP(G4,data,6,FALSE)),"",VLOOKUP(G4,data,6,FALSE))</f>
        <v/>
      </c>
      <c r="I4" s="4" t="str">
        <f>IF(ISERROR(VLOOKUP(G4,data,7,FALSE)),"",VLOOKUP(G4,data,7,FALSE))</f>
        <v/>
      </c>
      <c r="J4" s="20" t="str">
        <f>IF(ISERROR(VLOOKUP(G4,data,8,FALSE)),"",VLOOKUP(G4,data,8,FALSE))</f>
        <v/>
      </c>
      <c r="K4" s="1"/>
      <c r="L4" s="4" t="str">
        <f>IF(ISERROR(VLOOKUP(K4,data,9,FALSE)),"",VLOOKUP(K4,data,9,FALSE))</f>
        <v/>
      </c>
      <c r="M4" s="4" t="str">
        <f>IF(ISERROR(VLOOKUP(K4,data,10,FALSE)),"",VLOOKUP(K4,data,10,FALSE))</f>
        <v/>
      </c>
      <c r="N4" s="20" t="str">
        <f>IF(ISERROR(VLOOKUP(K4,data,11,FALSE)),"",VLOOKUP(K4,data,11,FALSE))</f>
        <v/>
      </c>
      <c r="O4" s="1"/>
      <c r="P4" s="4" t="str">
        <f>IF(ISERROR(VLOOKUP(O4,data,12,FALSE)),"",VLOOKUP(O4,data,12,FALSE))</f>
        <v/>
      </c>
      <c r="Q4" s="4" t="str">
        <f>IF(ISERROR(VLOOKUP(O4,data,13,FALSE)),"",VLOOKUP(O4,data,13,FALSE))</f>
        <v/>
      </c>
      <c r="R4" s="20" t="str">
        <f>IF(ISERROR(VLOOKUP(O4,data,14,FALSE)),"",VLOOKUP(O4,data,14,FALSE))</f>
        <v/>
      </c>
      <c r="S4" s="1"/>
      <c r="T4" s="4" t="str">
        <f>IF(ISERROR(VLOOKUP(S4,data,15,FALSE)),"",VLOOKUP(S4,data,15,FALSE))</f>
        <v/>
      </c>
      <c r="U4" s="4" t="str">
        <f>IF(ISERROR(VLOOKUP(S4,data,16,FALSE)),"",VLOOKUP(S4,data,16,FALSE))</f>
        <v/>
      </c>
      <c r="V4" s="20" t="str">
        <f>IF(ISERROR(VLOOKUP(S4,data,17,FALSE)),"",VLOOKUP(S4,data,17,FALSE))</f>
        <v/>
      </c>
      <c r="W4" s="1"/>
      <c r="X4" s="4" t="str">
        <f>IF(ISERROR(VLOOKUP(W4,data,18,FALSE)),"",VLOOKUP(W4,data,18,FALSE))</f>
        <v/>
      </c>
      <c r="Y4" s="4" t="str">
        <f>IF(ISERROR(VLOOKUP(W4,data,19,FALSE)),"",VLOOKUP(W4,data,19,FALSE))</f>
        <v/>
      </c>
      <c r="Z4" s="20" t="str">
        <f>IF(ISERROR(VLOOKUP(W4,data,20,FALSE)),"",VLOOKUP(W4,data,20,FALSE))</f>
        <v/>
      </c>
      <c r="AA4" s="1"/>
      <c r="AB4" s="4" t="str">
        <f>IF(ISERROR(VLOOKUP(AA4,data,21,FALSE)),"",VLOOKUP(AA4,data,21,FALSE))</f>
        <v/>
      </c>
      <c r="AC4" s="6" t="str">
        <f>IF(ISERROR(VLOOKUP(AA4,data,22,FALSE)),"",VLOOKUP(AA4,data,22,FALSE))</f>
        <v/>
      </c>
      <c r="AD4" s="6" t="str">
        <f>IF(ISERROR(VLOOKUP(AA4,data,23,FALSE)),"",VLOOKUP(AA4,data,23,FALSE))</f>
        <v/>
      </c>
      <c r="AE4" s="112"/>
      <c r="AF4" s="112"/>
      <c r="AG4" s="112"/>
    </row>
    <row r="5" spans="1:33" ht="14.1" customHeight="1" thickBot="1">
      <c r="A5" s="113" t="s">
        <v>33</v>
      </c>
      <c r="B5" s="114" t="s">
        <v>34</v>
      </c>
      <c r="C5" s="1">
        <v>2</v>
      </c>
      <c r="D5" s="4" t="str">
        <f>IF(ISERROR(VLOOKUP(C5,data,3,FALSE)),"",VLOOKUP(C5,data,3,FALSE))</f>
        <v/>
      </c>
      <c r="E5" s="4" t="str">
        <f>IF(ISERROR(VLOOKUP(C5,data,4,FALSE)),"",VLOOKUP(C5,data,4,FALSE))</f>
        <v/>
      </c>
      <c r="F5" s="4" t="str">
        <f>IF(ISERROR(VLOOKUP(C5,data,5,FALSE)),"",VLOOKUP(C5,data,5,FALSE))</f>
        <v/>
      </c>
      <c r="G5" s="1"/>
      <c r="H5" s="4" t="str">
        <f>IF(ISERROR(VLOOKUP(G5,data,6,FALSE)),"",VLOOKUP(G5,data,6,FALSE))</f>
        <v/>
      </c>
      <c r="I5" s="4" t="str">
        <f>IF(ISERROR(VLOOKUP(G5,data,7,FALSE)),"",VLOOKUP(G5,data,7,FALSE))</f>
        <v/>
      </c>
      <c r="J5" s="20" t="str">
        <f>IF(ISERROR(VLOOKUP(G5,data,8,FALSE)),"",VLOOKUP(G5,data,8,FALSE))</f>
        <v/>
      </c>
      <c r="K5" s="1"/>
      <c r="L5" s="4" t="str">
        <f>IF(ISERROR(VLOOKUP(K5,data,9,FALSE)),"",VLOOKUP(K5,data,9,FALSE))</f>
        <v/>
      </c>
      <c r="M5" s="4" t="str">
        <f>IF(ISERROR(VLOOKUP(K5,data,10,FALSE)),"",VLOOKUP(K5,data,10,FALSE))</f>
        <v/>
      </c>
      <c r="N5" s="20" t="str">
        <f>IF(ISERROR(VLOOKUP(K5,data,11,FALSE)),"",VLOOKUP(K5,data,11,FALSE))</f>
        <v/>
      </c>
      <c r="O5" s="1"/>
      <c r="P5" s="4" t="str">
        <f>IF(ISERROR(VLOOKUP(O5,data,12,FALSE)),"",VLOOKUP(O5,data,12,FALSE))</f>
        <v/>
      </c>
      <c r="Q5" s="4" t="str">
        <f>IF(ISERROR(VLOOKUP(O5,data,13,FALSE)),"",VLOOKUP(O5,data,13,FALSE))</f>
        <v/>
      </c>
      <c r="R5" s="20" t="str">
        <f>IF(ISERROR(VLOOKUP(O5,data,14,FALSE)),"",VLOOKUP(O5,data,14,FALSE))</f>
        <v/>
      </c>
      <c r="S5" s="1"/>
      <c r="T5" s="4" t="str">
        <f>IF(ISERROR(VLOOKUP(S5,data,15,FALSE)),"",VLOOKUP(S5,data,15,FALSE))</f>
        <v/>
      </c>
      <c r="U5" s="4" t="str">
        <f>IF(ISERROR(VLOOKUP(S5,data,16,FALSE)),"",VLOOKUP(S5,data,16,FALSE))</f>
        <v/>
      </c>
      <c r="V5" s="20" t="str">
        <f>IF(ISERROR(VLOOKUP(S5,data,17,FALSE)),"",VLOOKUP(S5,data,17,FALSE))</f>
        <v/>
      </c>
      <c r="W5" s="1"/>
      <c r="X5" s="4" t="str">
        <f>IF(ISERROR(VLOOKUP(W5,data,18,FALSE)),"",VLOOKUP(W5,data,18,FALSE))</f>
        <v/>
      </c>
      <c r="Y5" s="4" t="str">
        <f>IF(ISERROR(VLOOKUP(W5,data,19,FALSE)),"",VLOOKUP(W5,data,19,FALSE))</f>
        <v/>
      </c>
      <c r="Z5" s="20" t="str">
        <f>IF(ISERROR(VLOOKUP(W5,data,20,FALSE)),"",VLOOKUP(W5,data,20,FALSE))</f>
        <v/>
      </c>
      <c r="AA5" s="1"/>
      <c r="AB5" s="4" t="str">
        <f>IF(ISERROR(VLOOKUP(AA5,data,21,FALSE)),"",VLOOKUP(AA5,data,21,FALSE))</f>
        <v/>
      </c>
      <c r="AC5" s="6" t="str">
        <f>IF(ISERROR(VLOOKUP(AA5,data,22,FALSE)),"",VLOOKUP(AA5,data,22,FALSE))</f>
        <v/>
      </c>
      <c r="AD5" s="6" t="str">
        <f>IF(ISERROR(VLOOKUP(AA5,data,23,FALSE)),"",VLOOKUP(AA5,data,23,FALSE))</f>
        <v/>
      </c>
      <c r="AE5" s="112" t="str">
        <f>IF(ISERROR(VLOOKUP(#REF!,data,13,FALSE)),"",VLOOKUP(#REF!,data,13,FALSE))</f>
        <v/>
      </c>
      <c r="AF5" s="112"/>
      <c r="AG5" s="112"/>
    </row>
    <row r="6" spans="1:33" ht="14.1" customHeight="1">
      <c r="A6" s="75">
        <v>1</v>
      </c>
      <c r="B6" s="114" t="s">
        <v>35</v>
      </c>
      <c r="C6" s="1">
        <v>1</v>
      </c>
      <c r="D6" s="115">
        <v>8.3333333333333329E-2</v>
      </c>
      <c r="E6" s="115">
        <v>6.25E-2</v>
      </c>
      <c r="F6" s="115">
        <v>8.3333333333333329E-2</v>
      </c>
      <c r="G6" s="1"/>
      <c r="H6" s="115"/>
      <c r="I6" s="115"/>
      <c r="J6" s="116"/>
      <c r="K6" s="1"/>
      <c r="L6" s="115"/>
      <c r="M6" s="115"/>
      <c r="N6" s="116"/>
      <c r="O6" s="1"/>
      <c r="P6" s="115"/>
      <c r="Q6" s="115"/>
      <c r="R6" s="116"/>
      <c r="S6" s="1"/>
      <c r="T6" s="115"/>
      <c r="U6" s="115"/>
      <c r="V6" s="116"/>
      <c r="W6" s="1"/>
      <c r="X6" s="115"/>
      <c r="Y6" s="115"/>
      <c r="Z6" s="116"/>
      <c r="AA6" s="1"/>
      <c r="AB6" s="115"/>
      <c r="AC6" s="117"/>
      <c r="AD6" s="117"/>
      <c r="AE6" s="112" t="str">
        <f>IF(ISERROR(VLOOKUP(#REF!,data,13,FALSE)),"",VLOOKUP(#REF!,data,13,FALSE))</f>
        <v/>
      </c>
      <c r="AF6" s="112"/>
      <c r="AG6" s="112"/>
    </row>
    <row r="7" spans="1:33" ht="14.1" customHeight="1" thickBot="1">
      <c r="A7" s="118" t="str">
        <f>IF(C9="ILLEGAL","ILLEGAL","")</f>
        <v/>
      </c>
      <c r="B7" s="114" t="s">
        <v>36</v>
      </c>
      <c r="C7" s="2"/>
      <c r="D7" s="5"/>
      <c r="E7" s="5"/>
      <c r="F7" s="21"/>
      <c r="G7" s="2"/>
      <c r="H7" s="5"/>
      <c r="I7" s="5"/>
      <c r="J7" s="21"/>
      <c r="K7" s="2"/>
      <c r="L7" s="5"/>
      <c r="M7" s="5"/>
      <c r="N7" s="21"/>
      <c r="O7" s="2"/>
      <c r="P7" s="5"/>
      <c r="Q7" s="5"/>
      <c r="R7" s="21"/>
      <c r="S7" s="2"/>
      <c r="T7" s="5"/>
      <c r="U7" s="5"/>
      <c r="V7" s="21"/>
      <c r="W7" s="2"/>
      <c r="X7" s="5"/>
      <c r="Y7" s="5"/>
      <c r="Z7" s="21"/>
      <c r="AA7" s="2"/>
      <c r="AB7" s="5"/>
      <c r="AC7" s="7"/>
      <c r="AD7" s="7"/>
      <c r="AE7" s="17"/>
      <c r="AF7" s="17"/>
      <c r="AG7" s="17"/>
    </row>
    <row r="8" spans="1:33" ht="14.1" customHeight="1" thickBot="1">
      <c r="A8" s="119"/>
      <c r="B8" s="120" t="s">
        <v>37</v>
      </c>
      <c r="C8" s="3"/>
      <c r="D8" s="8">
        <f>SUM(D4:D7)</f>
        <v>8.3333333333333329E-2</v>
      </c>
      <c r="E8" s="8">
        <f>SUM(E4:E7)</f>
        <v>6.25E-2</v>
      </c>
      <c r="F8" s="8">
        <f>SUM(F4:F7)</f>
        <v>8.3333333333333329E-2</v>
      </c>
      <c r="G8" s="3"/>
      <c r="H8" s="8">
        <f>SUM(H4:H7)</f>
        <v>0</v>
      </c>
      <c r="I8" s="8">
        <f>SUM(I4:I7)</f>
        <v>0</v>
      </c>
      <c r="J8" s="8">
        <f>SUM(J4:J7)</f>
        <v>0</v>
      </c>
      <c r="K8" s="3"/>
      <c r="L8" s="8">
        <f>SUM(L4:L7)</f>
        <v>0</v>
      </c>
      <c r="M8" s="8">
        <f>SUM(M4:M7)</f>
        <v>0</v>
      </c>
      <c r="N8" s="8">
        <f>SUM(N4:N7)</f>
        <v>0</v>
      </c>
      <c r="O8" s="3"/>
      <c r="P8" s="8">
        <f>SUM(P4:P7)</f>
        <v>0</v>
      </c>
      <c r="Q8" s="8">
        <f>SUM(Q4:Q7)</f>
        <v>0</v>
      </c>
      <c r="R8" s="8">
        <f>SUM(R4:R7)</f>
        <v>0</v>
      </c>
      <c r="S8" s="3"/>
      <c r="T8" s="8">
        <f>SUM(T4:T7)</f>
        <v>0</v>
      </c>
      <c r="U8" s="8">
        <f>SUM(U4:U7)</f>
        <v>0</v>
      </c>
      <c r="V8" s="8">
        <f>SUM(V4:V7)</f>
        <v>0</v>
      </c>
      <c r="W8" s="3"/>
      <c r="X8" s="8">
        <f>SUM(X4:X7)</f>
        <v>0</v>
      </c>
      <c r="Y8" s="8">
        <f>SUM(Y4:Y7)</f>
        <v>0</v>
      </c>
      <c r="Z8" s="8">
        <f>SUM(Z4:Z7)</f>
        <v>0</v>
      </c>
      <c r="AA8" s="3"/>
      <c r="AB8" s="8">
        <f>SUM(AB4:AB7)</f>
        <v>0</v>
      </c>
      <c r="AC8" s="8">
        <f>SUM(AC4:AC7)</f>
        <v>0</v>
      </c>
      <c r="AD8" s="8">
        <f>SUM(AD4:AD7)</f>
        <v>0</v>
      </c>
      <c r="AE8" s="8">
        <f>SUM(F8,J8,N8,R8,V8,Z8,AD8)</f>
        <v>8.3333333333333329E-2</v>
      </c>
      <c r="AF8" s="122"/>
      <c r="AG8" s="123"/>
    </row>
    <row r="9" spans="1:33" ht="14.1" customHeight="1" thickBot="1">
      <c r="A9" s="124">
        <f>COUNTIF(C10:AC10,"Cannot Convert")</f>
        <v>0</v>
      </c>
      <c r="B9" s="125" t="s">
        <v>38</v>
      </c>
      <c r="C9" s="126" t="str">
        <f>IF(AND(E8&gt;$AA$1,D8&gt;$X$1),"ILLEGAL",IF(E8&gt;$AA$1,"Full-Time Driver",""))</f>
        <v/>
      </c>
      <c r="D9" s="127"/>
      <c r="E9" s="128"/>
      <c r="F9" s="127"/>
      <c r="G9" s="126" t="str">
        <f>IF(AND(I8&gt;$AA$1,H8&gt;$X$1),"ILLEGAL",IF(I8&gt;$AA$1,"Full-Time Driver",""))</f>
        <v/>
      </c>
      <c r="H9" s="127"/>
      <c r="I9" s="128"/>
      <c r="J9" s="127"/>
      <c r="K9" s="126" t="str">
        <f>IF(AND(M8&gt;$AA$1,L8&gt;$X$1),"ILLEGAL",IF(M8&gt;$AA$1,"Full-Time Driver",""))</f>
        <v/>
      </c>
      <c r="L9" s="127"/>
      <c r="M9" s="128"/>
      <c r="N9" s="127"/>
      <c r="O9" s="126" t="str">
        <f>IF(AND(Q8&gt;$AA$1,P8&gt;$X$1),"ILLEGAL",IF(Q8&gt;$AA$1,"Full-Time Driver",""))</f>
        <v/>
      </c>
      <c r="P9" s="127"/>
      <c r="Q9" s="128"/>
      <c r="R9" s="127"/>
      <c r="S9" s="126" t="str">
        <f>IF(AND(U8&gt;$AA$1,T8&gt;$X$1),"ILLEGAL",IF(U8&gt;$AA$1,"Full-Time Driver",""))</f>
        <v/>
      </c>
      <c r="T9" s="127"/>
      <c r="U9" s="128"/>
      <c r="V9" s="127"/>
      <c r="W9" s="126" t="str">
        <f>IF(AND(Y8&gt;$AA$1,X8&gt;$X$1),"ILLEGAL",IF(Y8&gt;$AA$1,"Full-Time Driver",""))</f>
        <v/>
      </c>
      <c r="X9" s="127"/>
      <c r="Y9" s="128"/>
      <c r="Z9" s="127"/>
      <c r="AA9" s="126" t="str">
        <f>IF(AND(AC8&gt;$AA$1,AB8&gt;$X$1),"ILLEGAL",IF(AC8&gt;$AA$1,"Full-Time Driver",""))</f>
        <v/>
      </c>
      <c r="AB9" s="127"/>
      <c r="AC9" s="128"/>
      <c r="AD9" s="128"/>
      <c r="AE9" s="126" t="str">
        <f>IF($AE$1&lt;AE8,"Working Time Policy Breach","Compliant to Working Time Policy")</f>
        <v>Compliant to Working Time Policy</v>
      </c>
      <c r="AF9" s="128"/>
      <c r="AG9" s="128"/>
    </row>
    <row r="10" spans="1:33" s="75" customFormat="1" ht="14.1" customHeight="1" thickTop="1" thickBot="1">
      <c r="A10" s="129" t="str">
        <f>IF(A9&gt;0,"Cannot Convert","")</f>
        <v/>
      </c>
      <c r="B10" s="130" t="s">
        <v>11</v>
      </c>
      <c r="C10" s="131" t="str">
        <f>IF(D8&gt;$X$1,"Cannot Convert","")</f>
        <v/>
      </c>
      <c r="D10" s="132"/>
      <c r="E10" s="133"/>
      <c r="F10" s="132"/>
      <c r="G10" s="131" t="str">
        <f>IF(H8&gt;$X$1,"Cannot Convert","")</f>
        <v/>
      </c>
      <c r="H10" s="132"/>
      <c r="I10" s="133"/>
      <c r="J10" s="132"/>
      <c r="K10" s="131" t="str">
        <f>IF(L8&gt;$X$1,"Cannot Convert","")</f>
        <v/>
      </c>
      <c r="L10" s="132"/>
      <c r="M10" s="133"/>
      <c r="N10" s="132"/>
      <c r="O10" s="131" t="str">
        <f>IF(P8&gt;$X$1,"Cannot Convert","")</f>
        <v/>
      </c>
      <c r="P10" s="132"/>
      <c r="Q10" s="133"/>
      <c r="R10" s="132"/>
      <c r="S10" s="131" t="str">
        <f>IF(T8&gt;$X$1,"Cannot Convert","")</f>
        <v/>
      </c>
      <c r="T10" s="132"/>
      <c r="U10" s="133"/>
      <c r="V10" s="132"/>
      <c r="W10" s="131" t="str">
        <f>IF(X8&gt;$X$1,"Cannot Convert","")</f>
        <v/>
      </c>
      <c r="X10" s="132"/>
      <c r="Y10" s="133"/>
      <c r="Z10" s="132"/>
      <c r="AA10" s="131" t="str">
        <f>IF(AB8&gt;$X$1,"Cannot Convert","")</f>
        <v/>
      </c>
      <c r="AB10" s="132"/>
      <c r="AC10" s="133"/>
      <c r="AD10" s="133"/>
      <c r="AE10" s="134" t="s">
        <v>39</v>
      </c>
      <c r="AF10" s="133"/>
      <c r="AG10" s="133"/>
    </row>
    <row r="11" spans="1:33" ht="25.5" thickTop="1" thickBot="1">
      <c r="A11" s="101" t="s">
        <v>23</v>
      </c>
      <c r="B11" s="102"/>
      <c r="C11" s="103" t="s">
        <v>24</v>
      </c>
      <c r="D11" s="104" t="s">
        <v>25</v>
      </c>
      <c r="E11" s="104" t="s">
        <v>26</v>
      </c>
      <c r="F11" s="105" t="s">
        <v>27</v>
      </c>
      <c r="G11" s="103" t="s">
        <v>24</v>
      </c>
      <c r="H11" s="104" t="s">
        <v>25</v>
      </c>
      <c r="I11" s="104" t="s">
        <v>26</v>
      </c>
      <c r="J11" s="105" t="s">
        <v>27</v>
      </c>
      <c r="K11" s="103" t="s">
        <v>24</v>
      </c>
      <c r="L11" s="104" t="s">
        <v>25</v>
      </c>
      <c r="M11" s="104" t="s">
        <v>26</v>
      </c>
      <c r="N11" s="105" t="s">
        <v>27</v>
      </c>
      <c r="O11" s="103" t="s">
        <v>24</v>
      </c>
      <c r="P11" s="104" t="s">
        <v>25</v>
      </c>
      <c r="Q11" s="104" t="s">
        <v>26</v>
      </c>
      <c r="R11" s="105" t="s">
        <v>27</v>
      </c>
      <c r="S11" s="103" t="s">
        <v>24</v>
      </c>
      <c r="T11" s="104" t="s">
        <v>25</v>
      </c>
      <c r="U11" s="104" t="s">
        <v>26</v>
      </c>
      <c r="V11" s="105" t="s">
        <v>27</v>
      </c>
      <c r="W11" s="103" t="s">
        <v>24</v>
      </c>
      <c r="X11" s="104" t="s">
        <v>25</v>
      </c>
      <c r="Y11" s="104" t="s">
        <v>26</v>
      </c>
      <c r="Z11" s="105" t="s">
        <v>27</v>
      </c>
      <c r="AA11" s="103" t="s">
        <v>24</v>
      </c>
      <c r="AB11" s="104" t="s">
        <v>25</v>
      </c>
      <c r="AC11" s="106" t="s">
        <v>26</v>
      </c>
      <c r="AD11" s="105" t="s">
        <v>27</v>
      </c>
      <c r="AE11" s="107" t="s">
        <v>28</v>
      </c>
      <c r="AF11" s="104" t="s">
        <v>29</v>
      </c>
      <c r="AG11" s="104" t="s">
        <v>30</v>
      </c>
    </row>
    <row r="12" spans="1:33" ht="14.1" customHeight="1" thickBot="1">
      <c r="A12" s="63"/>
      <c r="B12" s="108" t="s">
        <v>32</v>
      </c>
      <c r="C12" s="1"/>
      <c r="D12" s="4" t="str">
        <f>IF(ISERROR(VLOOKUP(C12,data,3,FALSE)),"",VLOOKUP(C12,data,3,FALSE))</f>
        <v/>
      </c>
      <c r="E12" s="4" t="str">
        <f>IF(ISERROR(VLOOKUP(C12,data,4,FALSE)),"",VLOOKUP(C12,data,4,FALSE))</f>
        <v/>
      </c>
      <c r="F12" s="20" t="str">
        <f>IF(ISERROR(VLOOKUP(C12,data,5,FALSE)),"",VLOOKUP(C12,data,5,FALSE))</f>
        <v/>
      </c>
      <c r="G12" s="1"/>
      <c r="H12" s="4" t="str">
        <f>IF(ISERROR(VLOOKUP(G12,data,6,FALSE)),"",VLOOKUP(G12,data,6,FALSE))</f>
        <v/>
      </c>
      <c r="I12" s="4" t="str">
        <f>IF(ISERROR(VLOOKUP(G12,data,7,FALSE)),"",VLOOKUP(G12,data,7,FALSE))</f>
        <v/>
      </c>
      <c r="J12" s="20" t="str">
        <f>IF(ISERROR(VLOOKUP(G12,data,8,FALSE)),"",VLOOKUP(G12,data,8,FALSE))</f>
        <v/>
      </c>
      <c r="K12" s="1"/>
      <c r="L12" s="4" t="str">
        <f>IF(ISERROR(VLOOKUP(K12,data,9,FALSE)),"",VLOOKUP(K12,data,9,FALSE))</f>
        <v/>
      </c>
      <c r="M12" s="4" t="str">
        <f>IF(ISERROR(VLOOKUP(K12,data,10,FALSE)),"",VLOOKUP(K12,data,10,FALSE))</f>
        <v/>
      </c>
      <c r="N12" s="20" t="str">
        <f>IF(ISERROR(VLOOKUP(K12,data,11,FALSE)),"",VLOOKUP(K12,data,11,FALSE))</f>
        <v/>
      </c>
      <c r="O12" s="1"/>
      <c r="P12" s="4" t="str">
        <f>IF(ISERROR(VLOOKUP(O12,data,12,FALSE)),"",VLOOKUP(O12,data,12,FALSE))</f>
        <v/>
      </c>
      <c r="Q12" s="4" t="str">
        <f>IF(ISERROR(VLOOKUP(O12,data,13,FALSE)),"",VLOOKUP(O12,data,13,FALSE))</f>
        <v/>
      </c>
      <c r="R12" s="20" t="str">
        <f>IF(ISERROR(VLOOKUP(O12,data,14,FALSE)),"",VLOOKUP(O12,data,14,FALSE))</f>
        <v/>
      </c>
      <c r="S12" s="1"/>
      <c r="T12" s="4" t="str">
        <f>IF(ISERROR(VLOOKUP(S12,data,15,FALSE)),"",VLOOKUP(S12,data,15,FALSE))</f>
        <v/>
      </c>
      <c r="U12" s="4" t="str">
        <f>IF(ISERROR(VLOOKUP(S12,data,16,FALSE)),"",VLOOKUP(S12,data,16,FALSE))</f>
        <v/>
      </c>
      <c r="V12" s="20" t="str">
        <f>IF(ISERROR(VLOOKUP(S12,data,17,FALSE)),"",VLOOKUP(S12,data,17,FALSE))</f>
        <v/>
      </c>
      <c r="W12" s="1"/>
      <c r="X12" s="4" t="str">
        <f>IF(ISERROR(VLOOKUP(W12,data,18,FALSE)),"",VLOOKUP(W12,data,18,FALSE))</f>
        <v/>
      </c>
      <c r="Y12" s="4" t="str">
        <f>IF(ISERROR(VLOOKUP(W12,data,19,FALSE)),"",VLOOKUP(W12,data,19,FALSE))</f>
        <v/>
      </c>
      <c r="Z12" s="20" t="str">
        <f>IF(ISERROR(VLOOKUP(W12,data,20,FALSE)),"",VLOOKUP(W12,data,20,FALSE))</f>
        <v/>
      </c>
      <c r="AA12" s="1"/>
      <c r="AB12" s="4" t="str">
        <f>IF(ISERROR(VLOOKUP(AA12,data,21,FALSE)),"",VLOOKUP(AA12,data,21,FALSE))</f>
        <v/>
      </c>
      <c r="AC12" s="6" t="str">
        <f>IF(ISERROR(VLOOKUP(AA12,data,22,FALSE)),"",VLOOKUP(AA12,data,22,FALSE))</f>
        <v/>
      </c>
      <c r="AD12" s="6" t="str">
        <f>IF(ISERROR(VLOOKUP(AA12,data,23,FALSE)),"",VLOOKUP(AA12,data,23,FALSE))</f>
        <v/>
      </c>
      <c r="AE12" s="112"/>
      <c r="AF12" s="112"/>
      <c r="AG12" s="112"/>
    </row>
    <row r="13" spans="1:33" ht="14.1" customHeight="1" thickBot="1">
      <c r="A13" s="113" t="s">
        <v>33</v>
      </c>
      <c r="B13" s="114" t="s">
        <v>34</v>
      </c>
      <c r="C13" s="1"/>
      <c r="D13" s="4" t="str">
        <f>IF(ISERROR(VLOOKUP(C13,data,3,FALSE)),"",VLOOKUP(C13,data,3,FALSE))</f>
        <v/>
      </c>
      <c r="E13" s="4" t="str">
        <f>IF(ISERROR(VLOOKUP(C13,data,4,FALSE)),"",VLOOKUP(C13,data,4,FALSE))</f>
        <v/>
      </c>
      <c r="F13" s="20" t="str">
        <f>IF(ISERROR(VLOOKUP(C13,data,5,FALSE)),"",VLOOKUP(C13,data,5,FALSE))</f>
        <v/>
      </c>
      <c r="G13" s="1"/>
      <c r="H13" s="4" t="str">
        <f>IF(ISERROR(VLOOKUP(G13,data,6,FALSE)),"",VLOOKUP(G13,data,6,FALSE))</f>
        <v/>
      </c>
      <c r="I13" s="4" t="str">
        <f>IF(ISERROR(VLOOKUP(G13,data,7,FALSE)),"",VLOOKUP(G13,data,7,FALSE))</f>
        <v/>
      </c>
      <c r="J13" s="20" t="str">
        <f>IF(ISERROR(VLOOKUP(G13,data,8,FALSE)),"",VLOOKUP(G13,data,8,FALSE))</f>
        <v/>
      </c>
      <c r="K13" s="1"/>
      <c r="L13" s="4" t="str">
        <f>IF(ISERROR(VLOOKUP(K13,data,9,FALSE)),"",VLOOKUP(K13,data,9,FALSE))</f>
        <v/>
      </c>
      <c r="M13" s="4" t="str">
        <f>IF(ISERROR(VLOOKUP(K13,data,10,FALSE)),"",VLOOKUP(K13,data,10,FALSE))</f>
        <v/>
      </c>
      <c r="N13" s="20" t="str">
        <f>IF(ISERROR(VLOOKUP(K13,data,11,FALSE)),"",VLOOKUP(K13,data,11,FALSE))</f>
        <v/>
      </c>
      <c r="O13" s="1"/>
      <c r="P13" s="4" t="str">
        <f>IF(ISERROR(VLOOKUP(O13,data,12,FALSE)),"",VLOOKUP(O13,data,12,FALSE))</f>
        <v/>
      </c>
      <c r="Q13" s="4" t="str">
        <f>IF(ISERROR(VLOOKUP(O13,data,13,FALSE)),"",VLOOKUP(O13,data,13,FALSE))</f>
        <v/>
      </c>
      <c r="R13" s="20" t="str">
        <f>IF(ISERROR(VLOOKUP(O13,data,14,FALSE)),"",VLOOKUP(O13,data,14,FALSE))</f>
        <v/>
      </c>
      <c r="S13" s="1"/>
      <c r="T13" s="4" t="str">
        <f>IF(ISERROR(VLOOKUP(S13,data,15,FALSE)),"",VLOOKUP(S13,data,15,FALSE))</f>
        <v/>
      </c>
      <c r="U13" s="4" t="str">
        <f>IF(ISERROR(VLOOKUP(S13,data,16,FALSE)),"",VLOOKUP(S13,data,16,FALSE))</f>
        <v/>
      </c>
      <c r="V13" s="20" t="str">
        <f>IF(ISERROR(VLOOKUP(S13,data,17,FALSE)),"",VLOOKUP(S13,data,17,FALSE))</f>
        <v/>
      </c>
      <c r="W13" s="1"/>
      <c r="X13" s="4" t="str">
        <f>IF(ISERROR(VLOOKUP(W13,data,18,FALSE)),"",VLOOKUP(W13,data,18,FALSE))</f>
        <v/>
      </c>
      <c r="Y13" s="4" t="str">
        <f>IF(ISERROR(VLOOKUP(W13,data,19,FALSE)),"",VLOOKUP(W13,data,19,FALSE))</f>
        <v/>
      </c>
      <c r="Z13" s="20" t="str">
        <f>IF(ISERROR(VLOOKUP(W13,data,20,FALSE)),"",VLOOKUP(W13,data,20,FALSE))</f>
        <v/>
      </c>
      <c r="AA13" s="1"/>
      <c r="AB13" s="4" t="str">
        <f>IF(ISERROR(VLOOKUP(AA13,data,21,FALSE)),"",VLOOKUP(AA13,data,21,FALSE))</f>
        <v/>
      </c>
      <c r="AC13" s="6" t="str">
        <f>IF(ISERROR(VLOOKUP(AA13,data,22,FALSE)),"",VLOOKUP(AA13,data,22,FALSE))</f>
        <v/>
      </c>
      <c r="AD13" s="6" t="str">
        <f>IF(ISERROR(VLOOKUP(AA13,data,23,FALSE)),"",VLOOKUP(AA13,data,23,FALSE))</f>
        <v/>
      </c>
      <c r="AE13" s="112" t="str">
        <f>IF(ISERROR(VLOOKUP(#REF!,data,13,FALSE)),"",VLOOKUP(#REF!,data,13,FALSE))</f>
        <v/>
      </c>
      <c r="AF13" s="112"/>
      <c r="AG13" s="112"/>
    </row>
    <row r="14" spans="1:33" ht="14.1" customHeight="1" thickBot="1">
      <c r="A14" s="62"/>
      <c r="B14" s="114" t="s">
        <v>35</v>
      </c>
      <c r="C14" s="1"/>
      <c r="D14" s="115"/>
      <c r="E14" s="115"/>
      <c r="F14" s="116"/>
      <c r="G14" s="22"/>
      <c r="H14" s="115"/>
      <c r="I14" s="115"/>
      <c r="J14" s="116"/>
      <c r="K14" s="22"/>
      <c r="L14" s="115"/>
      <c r="M14" s="115"/>
      <c r="N14" s="116"/>
      <c r="O14" s="22"/>
      <c r="P14" s="115"/>
      <c r="Q14" s="115"/>
      <c r="R14" s="116"/>
      <c r="S14" s="22"/>
      <c r="T14" s="115"/>
      <c r="U14" s="115"/>
      <c r="V14" s="116"/>
      <c r="W14" s="22"/>
      <c r="X14" s="115"/>
      <c r="Y14" s="115"/>
      <c r="Z14" s="116"/>
      <c r="AA14" s="22"/>
      <c r="AB14" s="115"/>
      <c r="AC14" s="117"/>
      <c r="AD14" s="117"/>
      <c r="AE14" s="112" t="str">
        <f>IF(ISERROR(VLOOKUP(#REF!,data,13,FALSE)),"",VLOOKUP(#REF!,data,13,FALSE))</f>
        <v/>
      </c>
      <c r="AF14" s="112"/>
      <c r="AG14" s="112"/>
    </row>
    <row r="15" spans="1:33" ht="14.1" customHeight="1" thickBot="1">
      <c r="A15" s="118" t="str">
        <f>IF(C17="ILLEGAL","ILLEGAL","")</f>
        <v/>
      </c>
      <c r="B15" s="114" t="s">
        <v>36</v>
      </c>
      <c r="C15" s="2"/>
      <c r="D15" s="5"/>
      <c r="E15" s="5"/>
      <c r="F15" s="21"/>
      <c r="G15" s="2"/>
      <c r="H15" s="5"/>
      <c r="I15" s="5"/>
      <c r="J15" s="21"/>
      <c r="K15" s="2"/>
      <c r="L15" s="5"/>
      <c r="M15" s="5"/>
      <c r="N15" s="21"/>
      <c r="O15" s="2"/>
      <c r="P15" s="5"/>
      <c r="Q15" s="5"/>
      <c r="R15" s="21"/>
      <c r="S15" s="12"/>
      <c r="T15" s="5"/>
      <c r="U15" s="5"/>
      <c r="V15" s="21"/>
      <c r="W15" s="12"/>
      <c r="X15" s="5"/>
      <c r="Y15" s="5"/>
      <c r="Z15" s="21"/>
      <c r="AA15" s="2"/>
      <c r="AB15" s="5"/>
      <c r="AC15" s="7"/>
      <c r="AD15" s="7"/>
      <c r="AE15" s="17"/>
      <c r="AF15" s="17"/>
      <c r="AG15" s="17"/>
    </row>
    <row r="16" spans="1:33" ht="14.1" customHeight="1" thickBot="1">
      <c r="A16" s="119"/>
      <c r="B16" s="120" t="s">
        <v>37</v>
      </c>
      <c r="C16" s="3"/>
      <c r="D16" s="8">
        <f>SUM(D12:D15)</f>
        <v>0</v>
      </c>
      <c r="E16" s="8">
        <f>SUM(E12:E15)</f>
        <v>0</v>
      </c>
      <c r="F16" s="8">
        <f>SUM(F12:F15)</f>
        <v>0</v>
      </c>
      <c r="G16" s="147"/>
      <c r="H16" s="8">
        <f>SUM(H12:H15)</f>
        <v>0</v>
      </c>
      <c r="I16" s="8">
        <f>SUM(I12:I15)</f>
        <v>0</v>
      </c>
      <c r="J16" s="8">
        <f>SUM(J12:J15)</f>
        <v>0</v>
      </c>
      <c r="K16" s="147"/>
      <c r="L16" s="8">
        <f>SUM(L12:L15)</f>
        <v>0</v>
      </c>
      <c r="M16" s="8">
        <f>SUM(M12:M15)</f>
        <v>0</v>
      </c>
      <c r="N16" s="8">
        <f>SUM(N12:N15)</f>
        <v>0</v>
      </c>
      <c r="O16" s="147"/>
      <c r="P16" s="8">
        <f>SUM(P12:P15)</f>
        <v>0</v>
      </c>
      <c r="Q16" s="8">
        <f>SUM(Q12:Q15)</f>
        <v>0</v>
      </c>
      <c r="R16" s="8">
        <f>SUM(R12:R15)</f>
        <v>0</v>
      </c>
      <c r="S16" s="147"/>
      <c r="T16" s="8">
        <f>SUM(T12:T15)</f>
        <v>0</v>
      </c>
      <c r="U16" s="8">
        <f>SUM(U12:U15)</f>
        <v>0</v>
      </c>
      <c r="V16" s="8">
        <f>SUM(V12:V15)</f>
        <v>0</v>
      </c>
      <c r="W16" s="147"/>
      <c r="X16" s="8">
        <f>SUM(X12:X15)</f>
        <v>0</v>
      </c>
      <c r="Y16" s="8">
        <f>SUM(Y12:Y15)</f>
        <v>0</v>
      </c>
      <c r="Z16" s="8">
        <f>SUM(Z12:Z15)</f>
        <v>0</v>
      </c>
      <c r="AA16" s="147"/>
      <c r="AB16" s="8">
        <f>SUM(AB12:AB15)</f>
        <v>0</v>
      </c>
      <c r="AC16" s="8">
        <f>SUM(AC12:AC15)</f>
        <v>0</v>
      </c>
      <c r="AD16" s="8">
        <f>SUM(AD12:AD15)</f>
        <v>0</v>
      </c>
      <c r="AE16" s="8">
        <f>SUM(F16,J16,N16,R16,V16,Z16,AD16)</f>
        <v>0</v>
      </c>
      <c r="AF16" s="122">
        <v>0</v>
      </c>
      <c r="AG16" s="123"/>
    </row>
    <row r="17" spans="1:33" ht="14.1" customHeight="1" thickBot="1">
      <c r="A17" s="124">
        <f>COUNTIF(C18:AC18,"Cannot Convert")</f>
        <v>0</v>
      </c>
      <c r="B17" s="125" t="s">
        <v>38</v>
      </c>
      <c r="C17" s="126" t="str">
        <f>IF(AND(E16&gt;$AA$1,D16&gt;$X$1),"ILLEGAL",IF(E16&gt;$AA$1,"Full-Time Driver",""))</f>
        <v/>
      </c>
      <c r="D17" s="127"/>
      <c r="E17" s="128"/>
      <c r="F17" s="127"/>
      <c r="G17" s="126" t="str">
        <f>IF(AND(I16&gt;$AA$1,H16&gt;$X$1),"ILLEGAL",IF(I16&gt;$AA$1,"Full-Time Driver",""))</f>
        <v/>
      </c>
      <c r="H17" s="127"/>
      <c r="I17" s="128"/>
      <c r="J17" s="127"/>
      <c r="K17" s="126" t="str">
        <f>IF(AND(M16&gt;$AA$1,L16&gt;$X$1),"ILLEGAL",IF(M16&gt;$AA$1,"Full-Time Driver",""))</f>
        <v/>
      </c>
      <c r="L17" s="127"/>
      <c r="M17" s="128"/>
      <c r="N17" s="127"/>
      <c r="O17" s="126" t="str">
        <f>IF(AND(Q16&gt;$AA$1,P16&gt;$X$1),"ILLEGAL",IF(Q16&gt;$AA$1,"Full-Time Driver",""))</f>
        <v/>
      </c>
      <c r="P17" s="127"/>
      <c r="Q17" s="128"/>
      <c r="R17" s="127"/>
      <c r="S17" s="126" t="str">
        <f>IF(AND(U16&gt;$AA$1,T16&gt;$X$1),"ILLEGAL",IF(U16&gt;$AA$1,"Full-Time Driver",""))</f>
        <v/>
      </c>
      <c r="T17" s="127"/>
      <c r="U17" s="128"/>
      <c r="V17" s="127"/>
      <c r="W17" s="126" t="str">
        <f>IF(AND(Y16&gt;$AA$1,X16&gt;$X$1),"ILLEGAL",IF(Y16&gt;$AA$1,"Full-Time Driver",""))</f>
        <v/>
      </c>
      <c r="X17" s="127"/>
      <c r="Y17" s="128"/>
      <c r="Z17" s="127"/>
      <c r="AA17" s="126" t="str">
        <f>IF(AND(AC16&gt;$AA$1,AB16&gt;$X$1),"ILLEGAL",IF(AC16&gt;$AA$1,"Full-Time Driver",""))</f>
        <v/>
      </c>
      <c r="AB17" s="127"/>
      <c r="AC17" s="128"/>
      <c r="AD17" s="128"/>
      <c r="AE17" s="126" t="str">
        <f>IF($AE$1&lt;AE16,"Working Time Policy Breach","Compliant to Working Time Policy")</f>
        <v>Compliant to Working Time Policy</v>
      </c>
      <c r="AF17" s="128"/>
      <c r="AG17" s="128"/>
    </row>
    <row r="18" spans="1:33" s="75" customFormat="1" ht="14.1" customHeight="1" thickTop="1" thickBot="1">
      <c r="A18" s="129" t="str">
        <f>IF(A17&gt;0,"Cannot Convert","")</f>
        <v/>
      </c>
      <c r="B18" s="135" t="s">
        <v>11</v>
      </c>
      <c r="C18" s="131" t="str">
        <f>IF(D16&gt;$X$1,"Cannot Convert","")</f>
        <v/>
      </c>
      <c r="D18" s="132"/>
      <c r="E18" s="133"/>
      <c r="F18" s="132"/>
      <c r="G18" s="131" t="str">
        <f>IF(H16&gt;$X$1,"Cannot Convert","")</f>
        <v/>
      </c>
      <c r="H18" s="132"/>
      <c r="I18" s="133"/>
      <c r="J18" s="132"/>
      <c r="K18" s="131" t="str">
        <f>IF(L16&gt;$X$1,"Cannot Convert","")</f>
        <v/>
      </c>
      <c r="L18" s="132"/>
      <c r="M18" s="133"/>
      <c r="N18" s="132"/>
      <c r="O18" s="131" t="str">
        <f>IF(P16&gt;$X$1,"Cannot Convert","")</f>
        <v/>
      </c>
      <c r="P18" s="132"/>
      <c r="Q18" s="133"/>
      <c r="R18" s="132"/>
      <c r="S18" s="131" t="str">
        <f>IF(T16&gt;$X$1,"Cannot Convert","")</f>
        <v/>
      </c>
      <c r="T18" s="132"/>
      <c r="U18" s="133"/>
      <c r="V18" s="132"/>
      <c r="W18" s="131" t="str">
        <f>IF(X16&gt;$X$1,"Cannot Convert","")</f>
        <v/>
      </c>
      <c r="X18" s="132"/>
      <c r="Y18" s="133"/>
      <c r="Z18" s="132"/>
      <c r="AA18" s="131" t="str">
        <f>IF(AB16&gt;$X$1,"Cannot Convert","")</f>
        <v/>
      </c>
      <c r="AB18" s="132"/>
      <c r="AC18" s="133"/>
      <c r="AD18" s="133"/>
      <c r="AE18" s="134" t="s">
        <v>39</v>
      </c>
      <c r="AF18" s="133"/>
      <c r="AG18" s="133"/>
    </row>
    <row r="19" spans="1:33" ht="25.5" thickTop="1" thickBot="1">
      <c r="A19" s="101" t="s">
        <v>23</v>
      </c>
      <c r="B19" s="102"/>
      <c r="C19" s="103" t="s">
        <v>24</v>
      </c>
      <c r="D19" s="104" t="s">
        <v>25</v>
      </c>
      <c r="E19" s="104" t="s">
        <v>26</v>
      </c>
      <c r="F19" s="105" t="s">
        <v>27</v>
      </c>
      <c r="G19" s="103" t="s">
        <v>24</v>
      </c>
      <c r="H19" s="104" t="s">
        <v>25</v>
      </c>
      <c r="I19" s="104" t="s">
        <v>26</v>
      </c>
      <c r="J19" s="105" t="s">
        <v>27</v>
      </c>
      <c r="K19" s="103" t="s">
        <v>24</v>
      </c>
      <c r="L19" s="104" t="s">
        <v>25</v>
      </c>
      <c r="M19" s="104" t="s">
        <v>26</v>
      </c>
      <c r="N19" s="105" t="s">
        <v>27</v>
      </c>
      <c r="O19" s="103" t="s">
        <v>24</v>
      </c>
      <c r="P19" s="104" t="s">
        <v>25</v>
      </c>
      <c r="Q19" s="104" t="s">
        <v>26</v>
      </c>
      <c r="R19" s="105" t="s">
        <v>27</v>
      </c>
      <c r="S19" s="103" t="s">
        <v>24</v>
      </c>
      <c r="T19" s="104" t="s">
        <v>25</v>
      </c>
      <c r="U19" s="104" t="s">
        <v>26</v>
      </c>
      <c r="V19" s="105" t="s">
        <v>27</v>
      </c>
      <c r="W19" s="103" t="s">
        <v>24</v>
      </c>
      <c r="X19" s="104" t="s">
        <v>25</v>
      </c>
      <c r="Y19" s="104" t="s">
        <v>26</v>
      </c>
      <c r="Z19" s="105" t="s">
        <v>27</v>
      </c>
      <c r="AA19" s="103" t="s">
        <v>24</v>
      </c>
      <c r="AB19" s="104" t="s">
        <v>25</v>
      </c>
      <c r="AC19" s="106" t="s">
        <v>26</v>
      </c>
      <c r="AD19" s="105" t="s">
        <v>27</v>
      </c>
      <c r="AE19" s="107" t="s">
        <v>28</v>
      </c>
      <c r="AF19" s="104" t="s">
        <v>29</v>
      </c>
      <c r="AG19" s="104" t="s">
        <v>30</v>
      </c>
    </row>
    <row r="20" spans="1:33" ht="14.1" customHeight="1" thickBot="1">
      <c r="A20" s="63"/>
      <c r="B20" s="108" t="s">
        <v>32</v>
      </c>
      <c r="C20" s="1"/>
      <c r="D20" s="4" t="str">
        <f>IF(ISERROR(VLOOKUP(C20,data,3,FALSE)),"",VLOOKUP(C20,data,3,FALSE))</f>
        <v/>
      </c>
      <c r="E20" s="4" t="str">
        <f>IF(ISERROR(VLOOKUP(C20,data,4,FALSE)),"",VLOOKUP(C20,data,4,FALSE))</f>
        <v/>
      </c>
      <c r="F20" s="20" t="str">
        <f>IF(ISERROR(VLOOKUP(C20,data,5,FALSE)),"",VLOOKUP(C20,data,5,FALSE))</f>
        <v/>
      </c>
      <c r="G20" s="1"/>
      <c r="H20" s="4" t="str">
        <f>IF(ISERROR(VLOOKUP(G20,data,6,FALSE)),"",VLOOKUP(G20,data,6,FALSE))</f>
        <v/>
      </c>
      <c r="I20" s="4" t="str">
        <f>IF(ISERROR(VLOOKUP(G20,data,7,FALSE)),"",VLOOKUP(G20,data,7,FALSE))</f>
        <v/>
      </c>
      <c r="J20" s="20" t="str">
        <f>IF(ISERROR(VLOOKUP(G20,data,8,FALSE)),"",VLOOKUP(G20,data,8,FALSE))</f>
        <v/>
      </c>
      <c r="K20" s="1"/>
      <c r="L20" s="4" t="str">
        <f>IF(ISERROR(VLOOKUP(K20,data,9,FALSE)),"",VLOOKUP(K20,data,9,FALSE))</f>
        <v/>
      </c>
      <c r="M20" s="4" t="str">
        <f>IF(ISERROR(VLOOKUP(K20,data,10,FALSE)),"",VLOOKUP(K20,data,10,FALSE))</f>
        <v/>
      </c>
      <c r="N20" s="20" t="str">
        <f>IF(ISERROR(VLOOKUP(K20,data,11,FALSE)),"",VLOOKUP(K20,data,11,FALSE))</f>
        <v/>
      </c>
      <c r="O20" s="1"/>
      <c r="P20" s="4" t="str">
        <f>IF(ISERROR(VLOOKUP(O20,data,12,FALSE)),"",VLOOKUP(O20,data,12,FALSE))</f>
        <v/>
      </c>
      <c r="Q20" s="4" t="str">
        <f>IF(ISERROR(VLOOKUP(O20,data,13,FALSE)),"",VLOOKUP(O20,data,13,FALSE))</f>
        <v/>
      </c>
      <c r="R20" s="20" t="str">
        <f>IF(ISERROR(VLOOKUP(O20,data,14,FALSE)),"",VLOOKUP(O20,data,14,FALSE))</f>
        <v/>
      </c>
      <c r="S20" s="1"/>
      <c r="T20" s="4" t="str">
        <f>IF(ISERROR(VLOOKUP(S20,data,15,FALSE)),"",VLOOKUP(S20,data,15,FALSE))</f>
        <v/>
      </c>
      <c r="U20" s="4" t="str">
        <f>IF(ISERROR(VLOOKUP(S20,data,16,FALSE)),"",VLOOKUP(S20,data,16,FALSE))</f>
        <v/>
      </c>
      <c r="V20" s="20" t="str">
        <f>IF(ISERROR(VLOOKUP(S20,data,17,FALSE)),"",VLOOKUP(S20,data,17,FALSE))</f>
        <v/>
      </c>
      <c r="W20" s="1"/>
      <c r="X20" s="4" t="str">
        <f>IF(ISERROR(VLOOKUP(W20,data,18,FALSE)),"",VLOOKUP(W20,data,18,FALSE))</f>
        <v/>
      </c>
      <c r="Y20" s="4" t="str">
        <f>IF(ISERROR(VLOOKUP(W20,data,19,FALSE)),"",VLOOKUP(W20,data,19,FALSE))</f>
        <v/>
      </c>
      <c r="Z20" s="20" t="str">
        <f>IF(ISERROR(VLOOKUP(W20,data,20,FALSE)),"",VLOOKUP(W20,data,20,FALSE))</f>
        <v/>
      </c>
      <c r="AA20" s="1"/>
      <c r="AB20" s="4" t="str">
        <f>IF(ISERROR(VLOOKUP(AA20,data,21,FALSE)),"",VLOOKUP(AA20,data,21,FALSE))</f>
        <v/>
      </c>
      <c r="AC20" s="6" t="str">
        <f>IF(ISERROR(VLOOKUP(AA20,data,22,FALSE)),"",VLOOKUP(AA20,data,22,FALSE))</f>
        <v/>
      </c>
      <c r="AD20" s="6" t="str">
        <f>IF(ISERROR(VLOOKUP(AA20,data,23,FALSE)),"",VLOOKUP(AA20,data,23,FALSE))</f>
        <v/>
      </c>
      <c r="AE20" s="112"/>
      <c r="AF20" s="112"/>
      <c r="AG20" s="112"/>
    </row>
    <row r="21" spans="1:33" ht="14.1" customHeight="1" thickBot="1">
      <c r="A21" s="113" t="s">
        <v>33</v>
      </c>
      <c r="B21" s="114" t="s">
        <v>34</v>
      </c>
      <c r="C21" s="1"/>
      <c r="D21" s="4" t="str">
        <f>IF(ISERROR(VLOOKUP(C21,data,3,FALSE)),"",VLOOKUP(C21,data,3,FALSE))</f>
        <v/>
      </c>
      <c r="E21" s="4" t="str">
        <f>IF(ISERROR(VLOOKUP(C21,data,4,FALSE)),"",VLOOKUP(C21,data,4,FALSE))</f>
        <v/>
      </c>
      <c r="F21" s="20" t="str">
        <f>IF(ISERROR(VLOOKUP(C21,data,5,FALSE)),"",VLOOKUP(C21,data,5,FALSE))</f>
        <v/>
      </c>
      <c r="G21" s="1"/>
      <c r="H21" s="4" t="str">
        <f>IF(ISERROR(VLOOKUP(G21,data,6,FALSE)),"",VLOOKUP(G21,data,6,FALSE))</f>
        <v/>
      </c>
      <c r="I21" s="4" t="str">
        <f>IF(ISERROR(VLOOKUP(G21,data,7,FALSE)),"",VLOOKUP(G21,data,7,FALSE))</f>
        <v/>
      </c>
      <c r="J21" s="20" t="str">
        <f>IF(ISERROR(VLOOKUP(G21,data,8,FALSE)),"",VLOOKUP(G21,data,8,FALSE))</f>
        <v/>
      </c>
      <c r="K21" s="1"/>
      <c r="L21" s="4" t="str">
        <f>IF(ISERROR(VLOOKUP(K21,data,9,FALSE)),"",VLOOKUP(K21,data,9,FALSE))</f>
        <v/>
      </c>
      <c r="M21" s="4" t="str">
        <f>IF(ISERROR(VLOOKUP(K21,data,10,FALSE)),"",VLOOKUP(K21,data,10,FALSE))</f>
        <v/>
      </c>
      <c r="N21" s="20" t="str">
        <f>IF(ISERROR(VLOOKUP(K21,data,11,FALSE)),"",VLOOKUP(K21,data,11,FALSE))</f>
        <v/>
      </c>
      <c r="O21" s="1"/>
      <c r="P21" s="4" t="str">
        <f>IF(ISERROR(VLOOKUP(O21,data,12,FALSE)),"",VLOOKUP(O21,data,12,FALSE))</f>
        <v/>
      </c>
      <c r="Q21" s="4" t="str">
        <f>IF(ISERROR(VLOOKUP(O21,data,13,FALSE)),"",VLOOKUP(O21,data,13,FALSE))</f>
        <v/>
      </c>
      <c r="R21" s="20" t="str">
        <f>IF(ISERROR(VLOOKUP(O21,data,14,FALSE)),"",VLOOKUP(O21,data,14,FALSE))</f>
        <v/>
      </c>
      <c r="S21" s="1"/>
      <c r="T21" s="4" t="str">
        <f>IF(ISERROR(VLOOKUP(S21,data,15,FALSE)),"",VLOOKUP(S21,data,15,FALSE))</f>
        <v/>
      </c>
      <c r="U21" s="4" t="str">
        <f>IF(ISERROR(VLOOKUP(S21,data,16,FALSE)),"",VLOOKUP(S21,data,16,FALSE))</f>
        <v/>
      </c>
      <c r="V21" s="20" t="str">
        <f>IF(ISERROR(VLOOKUP(S21,data,17,FALSE)),"",VLOOKUP(S21,data,17,FALSE))</f>
        <v/>
      </c>
      <c r="W21" s="1"/>
      <c r="X21" s="4" t="str">
        <f>IF(ISERROR(VLOOKUP(W21,data,18,FALSE)),"",VLOOKUP(W21,data,18,FALSE))</f>
        <v/>
      </c>
      <c r="Y21" s="4" t="str">
        <f>IF(ISERROR(VLOOKUP(W21,data,19,FALSE)),"",VLOOKUP(W21,data,19,FALSE))</f>
        <v/>
      </c>
      <c r="Z21" s="20" t="str">
        <f>IF(ISERROR(VLOOKUP(W21,data,20,FALSE)),"",VLOOKUP(W21,data,20,FALSE))</f>
        <v/>
      </c>
      <c r="AA21" s="1"/>
      <c r="AB21" s="4" t="str">
        <f>IF(ISERROR(VLOOKUP(AA21,data,21,FALSE)),"",VLOOKUP(AA21,data,21,FALSE))</f>
        <v/>
      </c>
      <c r="AC21" s="6" t="str">
        <f>IF(ISERROR(VLOOKUP(AA21,data,22,FALSE)),"",VLOOKUP(AA21,data,22,FALSE))</f>
        <v/>
      </c>
      <c r="AD21" s="6" t="str">
        <f>IF(ISERROR(VLOOKUP(AA21,data,23,FALSE)),"",VLOOKUP(AA21,data,23,FALSE))</f>
        <v/>
      </c>
      <c r="AE21" s="112" t="str">
        <f>IF(ISERROR(VLOOKUP(#REF!,data,13,FALSE)),"",VLOOKUP(#REF!,data,13,FALSE))</f>
        <v/>
      </c>
      <c r="AF21" s="112"/>
      <c r="AG21" s="112"/>
    </row>
    <row r="22" spans="1:33" ht="14.1" customHeight="1" thickBot="1">
      <c r="A22" s="62"/>
      <c r="B22" s="114" t="s">
        <v>35</v>
      </c>
      <c r="C22" s="22"/>
      <c r="D22" s="115"/>
      <c r="E22" s="115"/>
      <c r="F22" s="116"/>
      <c r="G22" s="22"/>
      <c r="H22" s="115"/>
      <c r="I22" s="115"/>
      <c r="J22" s="116"/>
      <c r="K22" s="22"/>
      <c r="L22" s="115"/>
      <c r="M22" s="115"/>
      <c r="N22" s="116"/>
      <c r="O22" s="74"/>
      <c r="P22" s="115"/>
      <c r="Q22" s="115"/>
      <c r="R22" s="116"/>
      <c r="S22" s="22"/>
      <c r="T22" s="115"/>
      <c r="U22" s="115"/>
      <c r="V22" s="116"/>
      <c r="W22" s="22"/>
      <c r="X22" s="115"/>
      <c r="Y22" s="115"/>
      <c r="Z22" s="116"/>
      <c r="AA22" s="22"/>
      <c r="AB22" s="115"/>
      <c r="AC22" s="117"/>
      <c r="AD22" s="117"/>
      <c r="AE22" s="112" t="str">
        <f>IF(ISERROR(VLOOKUP(#REF!,data,13,FALSE)),"",VLOOKUP(#REF!,data,13,FALSE))</f>
        <v/>
      </c>
      <c r="AF22" s="112"/>
      <c r="AG22" s="112"/>
    </row>
    <row r="23" spans="1:33" ht="14.1" customHeight="1" thickBot="1">
      <c r="A23" s="118" t="str">
        <f>IF(C25="ILLEGAL","ILLEGAL","")</f>
        <v/>
      </c>
      <c r="B23" s="114" t="s">
        <v>36</v>
      </c>
      <c r="C23" s="2"/>
      <c r="D23" s="5"/>
      <c r="E23" s="5"/>
      <c r="F23" s="21"/>
      <c r="G23" s="2"/>
      <c r="H23" s="5"/>
      <c r="I23" s="5"/>
      <c r="J23" s="21"/>
      <c r="K23" s="2"/>
      <c r="L23" s="5"/>
      <c r="M23" s="5"/>
      <c r="N23" s="21"/>
      <c r="O23" s="2"/>
      <c r="P23" s="5"/>
      <c r="Q23" s="5"/>
      <c r="R23" s="21"/>
      <c r="S23" s="2"/>
      <c r="T23" s="5"/>
      <c r="U23" s="5"/>
      <c r="V23" s="21"/>
      <c r="W23" s="2"/>
      <c r="X23" s="5"/>
      <c r="Y23" s="5"/>
      <c r="Z23" s="21"/>
      <c r="AA23" s="2"/>
      <c r="AB23" s="5"/>
      <c r="AC23" s="7"/>
      <c r="AD23" s="7"/>
      <c r="AE23" s="17"/>
      <c r="AF23" s="17"/>
      <c r="AG23" s="17"/>
    </row>
    <row r="24" spans="1:33" ht="14.1" customHeight="1" thickBot="1">
      <c r="A24" s="119"/>
      <c r="B24" s="120" t="s">
        <v>37</v>
      </c>
      <c r="C24" s="3"/>
      <c r="D24" s="8">
        <f>SUM(D20:D23)</f>
        <v>0</v>
      </c>
      <c r="E24" s="8">
        <f>SUM(E20:E23)</f>
        <v>0</v>
      </c>
      <c r="F24" s="8">
        <f>SUM(F20:F23)</f>
        <v>0</v>
      </c>
      <c r="G24" s="147"/>
      <c r="H24" s="8">
        <f>SUM(H20:H23)</f>
        <v>0</v>
      </c>
      <c r="I24" s="8">
        <f>SUM(I20:I23)</f>
        <v>0</v>
      </c>
      <c r="J24" s="8">
        <f>SUM(J20:J23)</f>
        <v>0</v>
      </c>
      <c r="K24" s="147"/>
      <c r="L24" s="8">
        <f>SUM(L20:L23)</f>
        <v>0</v>
      </c>
      <c r="M24" s="8">
        <f>SUM(M20:M23)</f>
        <v>0</v>
      </c>
      <c r="N24" s="8">
        <f>SUM(N20:N23)</f>
        <v>0</v>
      </c>
      <c r="O24" s="147"/>
      <c r="P24" s="8">
        <f>SUM(P20:P23)</f>
        <v>0</v>
      </c>
      <c r="Q24" s="8">
        <f>SUM(Q20:Q23)</f>
        <v>0</v>
      </c>
      <c r="R24" s="8">
        <f>SUM(R20:R23)</f>
        <v>0</v>
      </c>
      <c r="S24" s="147"/>
      <c r="T24" s="8">
        <f>SUM(T20:T23)</f>
        <v>0</v>
      </c>
      <c r="U24" s="8">
        <f>SUM(U20:U23)</f>
        <v>0</v>
      </c>
      <c r="V24" s="8">
        <f>SUM(V20:V23)</f>
        <v>0</v>
      </c>
      <c r="W24" s="147"/>
      <c r="X24" s="8">
        <f>SUM(X20:X23)</f>
        <v>0</v>
      </c>
      <c r="Y24" s="8">
        <f>SUM(Y20:Y23)</f>
        <v>0</v>
      </c>
      <c r="Z24" s="8">
        <f>SUM(Z20:Z23)</f>
        <v>0</v>
      </c>
      <c r="AA24" s="147"/>
      <c r="AB24" s="8">
        <f>SUM(AB20:AB23)</f>
        <v>0</v>
      </c>
      <c r="AC24" s="8">
        <f>SUM(AC20:AC23)</f>
        <v>0</v>
      </c>
      <c r="AD24" s="8">
        <f>SUM(AD20:AD23)</f>
        <v>0</v>
      </c>
      <c r="AE24" s="8">
        <f>SUM(F24,J24,N24,R24,V24,Z24,AD24)</f>
        <v>0</v>
      </c>
      <c r="AF24" s="122">
        <v>0</v>
      </c>
      <c r="AG24" s="123"/>
    </row>
    <row r="25" spans="1:33" ht="14.1" customHeight="1" thickBot="1">
      <c r="A25" s="124">
        <f>COUNTIF(C26:AC26,"Cannot Convert")</f>
        <v>0</v>
      </c>
      <c r="B25" s="125" t="s">
        <v>38</v>
      </c>
      <c r="C25" s="126" t="str">
        <f>IF(AND(E24&gt;$AA$1,D24&gt;$X$1),"ILLEGAL",IF(E24&gt;$AA$1,"Full-Time Driver",""))</f>
        <v/>
      </c>
      <c r="D25" s="127"/>
      <c r="E25" s="128"/>
      <c r="F25" s="127"/>
      <c r="G25" s="126" t="str">
        <f>IF(AND(I24&gt;$AA$1,H24&gt;$X$1),"ILLEGAL",IF(I24&gt;$AA$1,"Full-Time Driver",""))</f>
        <v/>
      </c>
      <c r="H25" s="127"/>
      <c r="I25" s="128"/>
      <c r="J25" s="127"/>
      <c r="K25" s="126" t="str">
        <f>IF(AND(M24&gt;$AA$1,L24&gt;$X$1),"ILLEGAL",IF(M24&gt;$AA$1,"Full-Time Driver",""))</f>
        <v/>
      </c>
      <c r="L25" s="127"/>
      <c r="M25" s="128"/>
      <c r="N25" s="127"/>
      <c r="O25" s="126" t="str">
        <f>IF(AND(Q24&gt;$AA$1,P24&gt;$X$1),"ILLEGAL",IF(Q24&gt;$AA$1,"Full-Time Driver",""))</f>
        <v/>
      </c>
      <c r="P25" s="127"/>
      <c r="Q25" s="128"/>
      <c r="R25" s="127"/>
      <c r="S25" s="126" t="str">
        <f>IF(AND(U24&gt;$AA$1,T24&gt;$X$1),"ILLEGAL",IF(U24&gt;$AA$1,"Full-Time Driver",""))</f>
        <v/>
      </c>
      <c r="T25" s="127"/>
      <c r="U25" s="128"/>
      <c r="V25" s="127"/>
      <c r="W25" s="126" t="str">
        <f>IF(AND(Y24&gt;$AA$1,X24&gt;$X$1),"ILLEGAL",IF(Y24&gt;$AA$1,"Full-Time Driver",""))</f>
        <v/>
      </c>
      <c r="X25" s="127"/>
      <c r="Y25" s="128"/>
      <c r="Z25" s="127"/>
      <c r="AA25" s="126" t="str">
        <f>IF(AND(AC24&gt;$AA$1,AB24&gt;$X$1),"ILLEGAL",IF(AC24&gt;$AA$1,"Full-Time Driver",""))</f>
        <v/>
      </c>
      <c r="AB25" s="127"/>
      <c r="AC25" s="128"/>
      <c r="AD25" s="128"/>
      <c r="AE25" s="126" t="str">
        <f>IF($AE$1&lt;AE24,"Working Time Policy Breach","Compliant to Working Time Policy")</f>
        <v>Compliant to Working Time Policy</v>
      </c>
      <c r="AF25" s="128"/>
      <c r="AG25" s="128"/>
    </row>
    <row r="26" spans="1:33" s="75" customFormat="1" ht="14.1" customHeight="1" thickTop="1" thickBot="1">
      <c r="A26" s="129" t="str">
        <f>IF(A25&gt;0,"Cannot Convert","")</f>
        <v/>
      </c>
      <c r="B26" s="135" t="s">
        <v>11</v>
      </c>
      <c r="C26" s="131" t="str">
        <f>IF(D24&gt;$X$1,"Cannot Convert","")</f>
        <v/>
      </c>
      <c r="D26" s="132"/>
      <c r="E26" s="133"/>
      <c r="F26" s="132"/>
      <c r="G26" s="131" t="str">
        <f>IF(H24&gt;$X$1,"Cannot Convert","")</f>
        <v/>
      </c>
      <c r="H26" s="132"/>
      <c r="I26" s="133"/>
      <c r="J26" s="132"/>
      <c r="K26" s="131" t="str">
        <f>IF(L24&gt;$X$1,"Cannot Convert","")</f>
        <v/>
      </c>
      <c r="L26" s="132"/>
      <c r="M26" s="133"/>
      <c r="N26" s="132"/>
      <c r="O26" s="131" t="str">
        <f>IF(P24&gt;$X$1,"Cannot Convert","")</f>
        <v/>
      </c>
      <c r="P26" s="132"/>
      <c r="Q26" s="133"/>
      <c r="R26" s="132"/>
      <c r="S26" s="131" t="str">
        <f>IF(T24&gt;$X$1,"Cannot Convert","")</f>
        <v/>
      </c>
      <c r="T26" s="132"/>
      <c r="U26" s="133"/>
      <c r="V26" s="132"/>
      <c r="W26" s="131" t="str">
        <f>IF(X24&gt;$X$1,"Cannot Convert","")</f>
        <v/>
      </c>
      <c r="X26" s="132"/>
      <c r="Y26" s="133"/>
      <c r="Z26" s="132"/>
      <c r="AA26" s="131" t="str">
        <f>IF(AB24&gt;$X$1,"Cannot Convert","")</f>
        <v/>
      </c>
      <c r="AB26" s="132"/>
      <c r="AC26" s="133"/>
      <c r="AD26" s="133"/>
      <c r="AE26" s="134" t="s">
        <v>39</v>
      </c>
      <c r="AF26" s="133"/>
      <c r="AG26" s="133"/>
    </row>
    <row r="27" spans="1:33" ht="25.5" thickTop="1" thickBot="1">
      <c r="A27" s="101" t="s">
        <v>23</v>
      </c>
      <c r="B27" s="102"/>
      <c r="C27" s="103" t="s">
        <v>24</v>
      </c>
      <c r="D27" s="104" t="s">
        <v>25</v>
      </c>
      <c r="E27" s="104" t="s">
        <v>26</v>
      </c>
      <c r="F27" s="105" t="s">
        <v>27</v>
      </c>
      <c r="G27" s="103" t="s">
        <v>24</v>
      </c>
      <c r="H27" s="104" t="s">
        <v>25</v>
      </c>
      <c r="I27" s="104" t="s">
        <v>26</v>
      </c>
      <c r="J27" s="105" t="s">
        <v>27</v>
      </c>
      <c r="K27" s="103" t="s">
        <v>24</v>
      </c>
      <c r="L27" s="104" t="s">
        <v>25</v>
      </c>
      <c r="M27" s="104" t="s">
        <v>26</v>
      </c>
      <c r="N27" s="105" t="s">
        <v>27</v>
      </c>
      <c r="O27" s="103" t="s">
        <v>24</v>
      </c>
      <c r="P27" s="104" t="s">
        <v>25</v>
      </c>
      <c r="Q27" s="104" t="s">
        <v>26</v>
      </c>
      <c r="R27" s="105" t="s">
        <v>27</v>
      </c>
      <c r="S27" s="103" t="s">
        <v>24</v>
      </c>
      <c r="T27" s="104" t="s">
        <v>25</v>
      </c>
      <c r="U27" s="104" t="s">
        <v>26</v>
      </c>
      <c r="V27" s="105" t="s">
        <v>27</v>
      </c>
      <c r="W27" s="103" t="s">
        <v>24</v>
      </c>
      <c r="X27" s="104" t="s">
        <v>25</v>
      </c>
      <c r="Y27" s="104" t="s">
        <v>26</v>
      </c>
      <c r="Z27" s="105" t="s">
        <v>27</v>
      </c>
      <c r="AA27" s="103" t="s">
        <v>24</v>
      </c>
      <c r="AB27" s="104" t="s">
        <v>25</v>
      </c>
      <c r="AC27" s="106" t="s">
        <v>26</v>
      </c>
      <c r="AD27" s="105" t="s">
        <v>27</v>
      </c>
      <c r="AE27" s="107" t="s">
        <v>28</v>
      </c>
      <c r="AF27" s="104" t="s">
        <v>29</v>
      </c>
      <c r="AG27" s="104" t="s">
        <v>30</v>
      </c>
    </row>
    <row r="28" spans="1:33" ht="14.1" customHeight="1" thickBot="1">
      <c r="A28" s="63"/>
      <c r="B28" s="108" t="s">
        <v>32</v>
      </c>
      <c r="C28" s="1"/>
      <c r="D28" s="4" t="str">
        <f>IF(ISERROR(VLOOKUP(C28,data,3,FALSE)),"",VLOOKUP(C28,data,3,FALSE))</f>
        <v/>
      </c>
      <c r="E28" s="4" t="str">
        <f>IF(ISERROR(VLOOKUP(C28,data,4,FALSE)),"",VLOOKUP(C28,data,4,FALSE))</f>
        <v/>
      </c>
      <c r="F28" s="20" t="str">
        <f>IF(ISERROR(VLOOKUP(C28,data,5,FALSE)),"",VLOOKUP(C28,data,5,FALSE))</f>
        <v/>
      </c>
      <c r="G28" s="1"/>
      <c r="H28" s="4" t="str">
        <f>IF(ISERROR(VLOOKUP(G28,data,6,FALSE)),"",VLOOKUP(G28,data,6,FALSE))</f>
        <v/>
      </c>
      <c r="I28" s="4" t="str">
        <f>IF(ISERROR(VLOOKUP(G28,data,7,FALSE)),"",VLOOKUP(G28,data,7,FALSE))</f>
        <v/>
      </c>
      <c r="J28" s="20" t="str">
        <f>IF(ISERROR(VLOOKUP(G28,data,8,FALSE)),"",VLOOKUP(G28,data,8,FALSE))</f>
        <v/>
      </c>
      <c r="K28" s="1"/>
      <c r="L28" s="4" t="str">
        <f>IF(ISERROR(VLOOKUP(K28,data,9,FALSE)),"",VLOOKUP(K28,data,9,FALSE))</f>
        <v/>
      </c>
      <c r="M28" s="4" t="str">
        <f>IF(ISERROR(VLOOKUP(K28,data,10,FALSE)),"",VLOOKUP(K28,data,10,FALSE))</f>
        <v/>
      </c>
      <c r="N28" s="20" t="str">
        <f>IF(ISERROR(VLOOKUP(K28,data,11,FALSE)),"",VLOOKUP(K28,data,11,FALSE))</f>
        <v/>
      </c>
      <c r="O28" s="1"/>
      <c r="P28" s="4" t="str">
        <f>IF(ISERROR(VLOOKUP(O28,data,12,FALSE)),"",VLOOKUP(O28,data,12,FALSE))</f>
        <v/>
      </c>
      <c r="Q28" s="4" t="str">
        <f>IF(ISERROR(VLOOKUP(O28,data,13,FALSE)),"",VLOOKUP(O28,data,13,FALSE))</f>
        <v/>
      </c>
      <c r="R28" s="20" t="str">
        <f>IF(ISERROR(VLOOKUP(O28,data,14,FALSE)),"",VLOOKUP(O28,data,14,FALSE))</f>
        <v/>
      </c>
      <c r="S28" s="1"/>
      <c r="T28" s="4" t="str">
        <f>IF(ISERROR(VLOOKUP(S28,data,15,FALSE)),"",VLOOKUP(S28,data,15,FALSE))</f>
        <v/>
      </c>
      <c r="U28" s="4" t="str">
        <f>IF(ISERROR(VLOOKUP(S28,data,16,FALSE)),"",VLOOKUP(S28,data,16,FALSE))</f>
        <v/>
      </c>
      <c r="V28" s="20" t="str">
        <f>IF(ISERROR(VLOOKUP(S28,data,17,FALSE)),"",VLOOKUP(S28,data,17,FALSE))</f>
        <v/>
      </c>
      <c r="W28" s="1"/>
      <c r="X28" s="4" t="str">
        <f>IF(ISERROR(VLOOKUP(W28,data,18,FALSE)),"",VLOOKUP(W28,data,18,FALSE))</f>
        <v/>
      </c>
      <c r="Y28" s="4" t="str">
        <f>IF(ISERROR(VLOOKUP(W28,data,19,FALSE)),"",VLOOKUP(W28,data,19,FALSE))</f>
        <v/>
      </c>
      <c r="Z28" s="20" t="str">
        <f>IF(ISERROR(VLOOKUP(W28,data,20,FALSE)),"",VLOOKUP(W28,data,20,FALSE))</f>
        <v/>
      </c>
      <c r="AA28" s="1"/>
      <c r="AB28" s="4" t="str">
        <f>IF(ISERROR(VLOOKUP(AA28,data,21,FALSE)),"",VLOOKUP(AA28,data,21,FALSE))</f>
        <v/>
      </c>
      <c r="AC28" s="6" t="str">
        <f>IF(ISERROR(VLOOKUP(AA28,data,22,FALSE)),"",VLOOKUP(AA28,data,22,FALSE))</f>
        <v/>
      </c>
      <c r="AD28" s="6" t="str">
        <f>IF(ISERROR(VLOOKUP(AA28,data,23,FALSE)),"",VLOOKUP(AA28,data,23,FALSE))</f>
        <v/>
      </c>
      <c r="AE28" s="112"/>
      <c r="AF28" s="112"/>
      <c r="AG28" s="112"/>
    </row>
    <row r="29" spans="1:33" ht="14.1" customHeight="1" thickBot="1">
      <c r="A29" s="113" t="s">
        <v>33</v>
      </c>
      <c r="B29" s="114" t="s">
        <v>34</v>
      </c>
      <c r="C29" s="1"/>
      <c r="D29" s="4" t="str">
        <f>IF(ISERROR(VLOOKUP(C29,data,3,FALSE)),"",VLOOKUP(C29,data,3,FALSE))</f>
        <v/>
      </c>
      <c r="E29" s="4" t="str">
        <f>IF(ISERROR(VLOOKUP(C29,data,4,FALSE)),"",VLOOKUP(C29,data,4,FALSE))</f>
        <v/>
      </c>
      <c r="F29" s="20" t="str">
        <f>IF(ISERROR(VLOOKUP(C29,data,5,FALSE)),"",VLOOKUP(C29,data,5,FALSE))</f>
        <v/>
      </c>
      <c r="G29" s="1"/>
      <c r="H29" s="4" t="str">
        <f>IF(ISERROR(VLOOKUP(G29,data,6,FALSE)),"",VLOOKUP(G29,data,6,FALSE))</f>
        <v/>
      </c>
      <c r="I29" s="4" t="str">
        <f>IF(ISERROR(VLOOKUP(G29,data,7,FALSE)),"",VLOOKUP(G29,data,7,FALSE))</f>
        <v/>
      </c>
      <c r="J29" s="20" t="str">
        <f>IF(ISERROR(VLOOKUP(G29,data,8,FALSE)),"",VLOOKUP(G29,data,8,FALSE))</f>
        <v/>
      </c>
      <c r="K29" s="1"/>
      <c r="L29" s="4" t="str">
        <f>IF(ISERROR(VLOOKUP(K29,data,9,FALSE)),"",VLOOKUP(K29,data,9,FALSE))</f>
        <v/>
      </c>
      <c r="M29" s="4" t="str">
        <f>IF(ISERROR(VLOOKUP(K29,data,10,FALSE)),"",VLOOKUP(K29,data,10,FALSE))</f>
        <v/>
      </c>
      <c r="N29" s="20" t="str">
        <f>IF(ISERROR(VLOOKUP(K29,data,11,FALSE)),"",VLOOKUP(K29,data,11,FALSE))</f>
        <v/>
      </c>
      <c r="O29" s="1"/>
      <c r="P29" s="4" t="str">
        <f>IF(ISERROR(VLOOKUP(O29,data,12,FALSE)),"",VLOOKUP(O29,data,12,FALSE))</f>
        <v/>
      </c>
      <c r="Q29" s="4" t="str">
        <f>IF(ISERROR(VLOOKUP(O29,data,13,FALSE)),"",VLOOKUP(O29,data,13,FALSE))</f>
        <v/>
      </c>
      <c r="R29" s="20" t="str">
        <f>IF(ISERROR(VLOOKUP(O29,data,14,FALSE)),"",VLOOKUP(O29,data,14,FALSE))</f>
        <v/>
      </c>
      <c r="S29" s="1"/>
      <c r="T29" s="4" t="str">
        <f>IF(ISERROR(VLOOKUP(S29,data,15,FALSE)),"",VLOOKUP(S29,data,15,FALSE))</f>
        <v/>
      </c>
      <c r="U29" s="4" t="str">
        <f>IF(ISERROR(VLOOKUP(S29,data,16,FALSE)),"",VLOOKUP(S29,data,16,FALSE))</f>
        <v/>
      </c>
      <c r="V29" s="20" t="str">
        <f>IF(ISERROR(VLOOKUP(S29,data,17,FALSE)),"",VLOOKUP(S29,data,17,FALSE))</f>
        <v/>
      </c>
      <c r="W29" s="1"/>
      <c r="X29" s="4" t="str">
        <f>IF(ISERROR(VLOOKUP(W29,data,18,FALSE)),"",VLOOKUP(W29,data,18,FALSE))</f>
        <v/>
      </c>
      <c r="Y29" s="4" t="str">
        <f>IF(ISERROR(VLOOKUP(W29,data,19,FALSE)),"",VLOOKUP(W29,data,19,FALSE))</f>
        <v/>
      </c>
      <c r="Z29" s="20" t="str">
        <f>IF(ISERROR(VLOOKUP(W29,data,20,FALSE)),"",VLOOKUP(W29,data,20,FALSE))</f>
        <v/>
      </c>
      <c r="AA29" s="1"/>
      <c r="AB29" s="4" t="str">
        <f>IF(ISERROR(VLOOKUP(AA29,data,21,FALSE)),"",VLOOKUP(AA29,data,21,FALSE))</f>
        <v/>
      </c>
      <c r="AC29" s="6" t="str">
        <f>IF(ISERROR(VLOOKUP(AA29,data,22,FALSE)),"",VLOOKUP(AA29,data,22,FALSE))</f>
        <v/>
      </c>
      <c r="AD29" s="6" t="str">
        <f>IF(ISERROR(VLOOKUP(AA29,data,23,FALSE)),"",VLOOKUP(AA29,data,23,FALSE))</f>
        <v/>
      </c>
      <c r="AE29" s="112" t="str">
        <f>IF(ISERROR(VLOOKUP(#REF!,data,13,FALSE)),"",VLOOKUP(#REF!,data,13,FALSE))</f>
        <v/>
      </c>
      <c r="AF29" s="112"/>
      <c r="AG29" s="112"/>
    </row>
    <row r="30" spans="1:33" ht="14.1" customHeight="1" thickBot="1">
      <c r="A30" s="62"/>
      <c r="B30" s="114" t="s">
        <v>35</v>
      </c>
      <c r="C30" s="1"/>
      <c r="D30" s="115"/>
      <c r="E30" s="115"/>
      <c r="F30" s="116"/>
      <c r="G30" s="22"/>
      <c r="H30" s="115"/>
      <c r="I30" s="115"/>
      <c r="J30" s="116"/>
      <c r="K30" s="22"/>
      <c r="L30" s="115"/>
      <c r="M30" s="115"/>
      <c r="N30" s="116"/>
      <c r="O30" s="22"/>
      <c r="P30" s="115"/>
      <c r="Q30" s="115"/>
      <c r="R30" s="116"/>
      <c r="S30" s="22"/>
      <c r="T30" s="115"/>
      <c r="U30" s="115"/>
      <c r="V30" s="116"/>
      <c r="W30" s="22"/>
      <c r="X30" s="115"/>
      <c r="Y30" s="115"/>
      <c r="Z30" s="116"/>
      <c r="AA30" s="22"/>
      <c r="AB30" s="115"/>
      <c r="AC30" s="117"/>
      <c r="AD30" s="117"/>
      <c r="AE30" s="112" t="str">
        <f>IF(ISERROR(VLOOKUP(#REF!,data,13,FALSE)),"",VLOOKUP(#REF!,data,13,FALSE))</f>
        <v/>
      </c>
      <c r="AF30" s="112"/>
      <c r="AG30" s="112"/>
    </row>
    <row r="31" spans="1:33" ht="14.1" customHeight="1" thickBot="1">
      <c r="A31" s="118" t="str">
        <f>IF(C33="ILLEGAL","ILLEGAL","")</f>
        <v/>
      </c>
      <c r="B31" s="114" t="s">
        <v>36</v>
      </c>
      <c r="C31" s="2"/>
      <c r="D31" s="5"/>
      <c r="E31" s="5"/>
      <c r="F31" s="21"/>
      <c r="G31" s="2"/>
      <c r="H31" s="5"/>
      <c r="I31" s="5"/>
      <c r="J31" s="21"/>
      <c r="K31" s="2"/>
      <c r="L31" s="5"/>
      <c r="M31" s="5"/>
      <c r="N31" s="21"/>
      <c r="O31" s="2"/>
      <c r="P31" s="5"/>
      <c r="Q31" s="5"/>
      <c r="R31" s="21"/>
      <c r="S31" s="12"/>
      <c r="T31" s="5"/>
      <c r="U31" s="5"/>
      <c r="V31" s="21"/>
      <c r="W31" s="12"/>
      <c r="X31" s="5"/>
      <c r="Y31" s="5"/>
      <c r="Z31" s="21"/>
      <c r="AA31" s="2"/>
      <c r="AB31" s="5"/>
      <c r="AC31" s="7"/>
      <c r="AD31" s="7"/>
      <c r="AE31" s="17"/>
      <c r="AF31" s="17"/>
      <c r="AG31" s="17"/>
    </row>
    <row r="32" spans="1:33" ht="14.1" customHeight="1" thickBot="1">
      <c r="A32" s="119"/>
      <c r="B32" s="120" t="s">
        <v>37</v>
      </c>
      <c r="C32" s="3"/>
      <c r="D32" s="8">
        <f>SUM(D28:D31)</f>
        <v>0</v>
      </c>
      <c r="E32" s="8">
        <f>SUM(E28:E31)</f>
        <v>0</v>
      </c>
      <c r="F32" s="8">
        <f>SUM(F28:F31)</f>
        <v>0</v>
      </c>
      <c r="G32" s="147"/>
      <c r="H32" s="8">
        <f>SUM(H28:H31)</f>
        <v>0</v>
      </c>
      <c r="I32" s="8">
        <f>SUM(I28:I31)</f>
        <v>0</v>
      </c>
      <c r="J32" s="8">
        <f>SUM(J28:J31)</f>
        <v>0</v>
      </c>
      <c r="K32" s="147"/>
      <c r="L32" s="8">
        <f>SUM(L28:L31)</f>
        <v>0</v>
      </c>
      <c r="M32" s="8">
        <f>SUM(M28:M31)</f>
        <v>0</v>
      </c>
      <c r="N32" s="8">
        <f>SUM(N28:N31)</f>
        <v>0</v>
      </c>
      <c r="O32" s="147"/>
      <c r="P32" s="8">
        <f>SUM(P28:P31)</f>
        <v>0</v>
      </c>
      <c r="Q32" s="8">
        <f>SUM(Q28:Q31)</f>
        <v>0</v>
      </c>
      <c r="R32" s="8">
        <f>SUM(R28:R31)</f>
        <v>0</v>
      </c>
      <c r="S32" s="147"/>
      <c r="T32" s="8">
        <f>SUM(T28:T31)</f>
        <v>0</v>
      </c>
      <c r="U32" s="8">
        <f>SUM(U28:U31)</f>
        <v>0</v>
      </c>
      <c r="V32" s="8">
        <f>SUM(V28:V31)</f>
        <v>0</v>
      </c>
      <c r="W32" s="147"/>
      <c r="X32" s="8">
        <f>SUM(X28:X31)</f>
        <v>0</v>
      </c>
      <c r="Y32" s="8">
        <f>SUM(Y28:Y31)</f>
        <v>0</v>
      </c>
      <c r="Z32" s="8">
        <f>SUM(Z28:Z31)</f>
        <v>0</v>
      </c>
      <c r="AA32" s="147"/>
      <c r="AB32" s="8">
        <f>SUM(AB28:AB31)</f>
        <v>0</v>
      </c>
      <c r="AC32" s="8">
        <f>SUM(AC28:AC31)</f>
        <v>0</v>
      </c>
      <c r="AD32" s="8">
        <f>SUM(AD28:AD31)</f>
        <v>0</v>
      </c>
      <c r="AE32" s="8">
        <f>SUM(F32,J32,N32,R32,V32,Z32,AD32)</f>
        <v>0</v>
      </c>
      <c r="AF32" s="122">
        <v>0</v>
      </c>
      <c r="AG32" s="123"/>
    </row>
    <row r="33" spans="1:33" ht="14.1" customHeight="1" thickBot="1">
      <c r="A33" s="124">
        <f>COUNTIF(C34:AC34,"Cannot Convert")</f>
        <v>0</v>
      </c>
      <c r="B33" s="125" t="s">
        <v>38</v>
      </c>
      <c r="C33" s="126" t="str">
        <f>IF(AND(E32&gt;$AA$1,D32&gt;$X$1),"ILLEGAL",IF(E32&gt;$AA$1,"Full-Time Driver",""))</f>
        <v/>
      </c>
      <c r="D33" s="127"/>
      <c r="E33" s="128"/>
      <c r="F33" s="127"/>
      <c r="G33" s="126" t="str">
        <f>IF(AND(I32&gt;$AA$1,H32&gt;$X$1),"ILLEGAL",IF(I32&gt;$AA$1,"Full-Time Driver",""))</f>
        <v/>
      </c>
      <c r="H33" s="127"/>
      <c r="I33" s="128"/>
      <c r="J33" s="127"/>
      <c r="K33" s="126" t="str">
        <f>IF(AND(M32&gt;$AA$1,L32&gt;$X$1),"ILLEGAL",IF(M32&gt;$AA$1,"Full-Time Driver",""))</f>
        <v/>
      </c>
      <c r="L33" s="127"/>
      <c r="M33" s="128"/>
      <c r="N33" s="127"/>
      <c r="O33" s="126" t="str">
        <f>IF(AND(Q32&gt;$AA$1,P32&gt;$X$1),"ILLEGAL",IF(Q32&gt;$AA$1,"Full-Time Driver",""))</f>
        <v/>
      </c>
      <c r="P33" s="127"/>
      <c r="Q33" s="128"/>
      <c r="R33" s="127"/>
      <c r="S33" s="126" t="str">
        <f>IF(AND(U32&gt;$AA$1,T32&gt;$X$1),"ILLEGAL",IF(U32&gt;$AA$1,"Full-Time Driver",""))</f>
        <v/>
      </c>
      <c r="T33" s="127"/>
      <c r="U33" s="128"/>
      <c r="V33" s="127"/>
      <c r="W33" s="126" t="str">
        <f>IF(AND(Y32&gt;$AA$1,X32&gt;$X$1),"ILLEGAL",IF(Y32&gt;$AA$1,"Full-Time Driver",""))</f>
        <v/>
      </c>
      <c r="X33" s="127"/>
      <c r="Y33" s="128"/>
      <c r="Z33" s="127"/>
      <c r="AA33" s="126" t="str">
        <f>IF(AND(AC32&gt;$AA$1,AB32&gt;$X$1),"ILLEGAL",IF(AC32&gt;$AA$1,"Full-Time Driver",""))</f>
        <v/>
      </c>
      <c r="AB33" s="127"/>
      <c r="AC33" s="128"/>
      <c r="AD33" s="128"/>
      <c r="AE33" s="126" t="str">
        <f>IF($AE$1&lt;AE32,"Working Time Policy Breach","Compliant to Working Time Policy")</f>
        <v>Compliant to Working Time Policy</v>
      </c>
      <c r="AF33" s="128"/>
      <c r="AG33" s="128"/>
    </row>
    <row r="34" spans="1:33" s="75" customFormat="1" ht="14.1" customHeight="1" thickTop="1" thickBot="1">
      <c r="A34" s="129" t="str">
        <f>IF(A33&gt;0,"Cannot Convert","")</f>
        <v/>
      </c>
      <c r="B34" s="135" t="s">
        <v>11</v>
      </c>
      <c r="C34" s="131" t="str">
        <f>IF(D32&gt;$X$1,"Cannot Convert","")</f>
        <v/>
      </c>
      <c r="D34" s="132"/>
      <c r="E34" s="133"/>
      <c r="F34" s="132"/>
      <c r="G34" s="131" t="str">
        <f>IF(H32&gt;$X$1,"Cannot Convert","")</f>
        <v/>
      </c>
      <c r="H34" s="132"/>
      <c r="I34" s="133"/>
      <c r="J34" s="132"/>
      <c r="K34" s="131" t="str">
        <f>IF(L32&gt;$X$1,"Cannot Convert","")</f>
        <v/>
      </c>
      <c r="L34" s="132"/>
      <c r="M34" s="133"/>
      <c r="N34" s="132"/>
      <c r="O34" s="131" t="str">
        <f>IF(P32&gt;$X$1,"Cannot Convert","")</f>
        <v/>
      </c>
      <c r="P34" s="132"/>
      <c r="Q34" s="133"/>
      <c r="R34" s="132"/>
      <c r="S34" s="131" t="str">
        <f>IF(T32&gt;$X$1,"Cannot Convert","")</f>
        <v/>
      </c>
      <c r="T34" s="132"/>
      <c r="U34" s="133"/>
      <c r="V34" s="132"/>
      <c r="W34" s="131" t="str">
        <f>IF(X32&gt;$X$1,"Cannot Convert","")</f>
        <v/>
      </c>
      <c r="X34" s="132"/>
      <c r="Y34" s="133"/>
      <c r="Z34" s="132"/>
      <c r="AA34" s="131" t="str">
        <f>IF(AB32&gt;$X$1,"Cannot Convert","")</f>
        <v/>
      </c>
      <c r="AB34" s="132"/>
      <c r="AC34" s="133"/>
      <c r="AD34" s="133"/>
      <c r="AE34" s="134" t="s">
        <v>39</v>
      </c>
      <c r="AF34" s="133"/>
      <c r="AG34" s="133"/>
    </row>
    <row r="35" spans="1:33" ht="25.5" thickTop="1" thickBot="1">
      <c r="A35" s="101" t="s">
        <v>23</v>
      </c>
      <c r="B35" s="102"/>
      <c r="C35" s="103" t="s">
        <v>24</v>
      </c>
      <c r="D35" s="104" t="s">
        <v>25</v>
      </c>
      <c r="E35" s="104" t="s">
        <v>26</v>
      </c>
      <c r="F35" s="105" t="s">
        <v>27</v>
      </c>
      <c r="G35" s="103" t="s">
        <v>24</v>
      </c>
      <c r="H35" s="104" t="s">
        <v>25</v>
      </c>
      <c r="I35" s="104" t="s">
        <v>26</v>
      </c>
      <c r="J35" s="105" t="s">
        <v>27</v>
      </c>
      <c r="K35" s="103" t="s">
        <v>24</v>
      </c>
      <c r="L35" s="104" t="s">
        <v>25</v>
      </c>
      <c r="M35" s="104" t="s">
        <v>26</v>
      </c>
      <c r="N35" s="105" t="s">
        <v>27</v>
      </c>
      <c r="O35" s="103" t="s">
        <v>24</v>
      </c>
      <c r="P35" s="104" t="s">
        <v>25</v>
      </c>
      <c r="Q35" s="104" t="s">
        <v>26</v>
      </c>
      <c r="R35" s="105" t="s">
        <v>27</v>
      </c>
      <c r="S35" s="103" t="s">
        <v>24</v>
      </c>
      <c r="T35" s="104" t="s">
        <v>25</v>
      </c>
      <c r="U35" s="104" t="s">
        <v>26</v>
      </c>
      <c r="V35" s="105" t="s">
        <v>27</v>
      </c>
      <c r="W35" s="103" t="s">
        <v>24</v>
      </c>
      <c r="X35" s="104" t="s">
        <v>25</v>
      </c>
      <c r="Y35" s="104" t="s">
        <v>26</v>
      </c>
      <c r="Z35" s="105" t="s">
        <v>27</v>
      </c>
      <c r="AA35" s="103" t="s">
        <v>24</v>
      </c>
      <c r="AB35" s="104" t="s">
        <v>25</v>
      </c>
      <c r="AC35" s="106" t="s">
        <v>26</v>
      </c>
      <c r="AD35" s="105" t="s">
        <v>27</v>
      </c>
      <c r="AE35" s="107" t="s">
        <v>28</v>
      </c>
      <c r="AF35" s="104" t="s">
        <v>29</v>
      </c>
      <c r="AG35" s="104" t="s">
        <v>30</v>
      </c>
    </row>
    <row r="36" spans="1:33" ht="14.1" customHeight="1" thickBot="1">
      <c r="A36" s="63"/>
      <c r="B36" s="108" t="s">
        <v>32</v>
      </c>
      <c r="C36" s="1"/>
      <c r="D36" s="4" t="str">
        <f>IF(ISERROR(VLOOKUP(C36,data,3,FALSE)),"",VLOOKUP(C36,data,3,FALSE))</f>
        <v/>
      </c>
      <c r="E36" s="4" t="str">
        <f>IF(ISERROR(VLOOKUP(C36,data,4,FALSE)),"",VLOOKUP(C36,data,4,FALSE))</f>
        <v/>
      </c>
      <c r="F36" s="20" t="str">
        <f>IF(ISERROR(VLOOKUP(C36,data,5,FALSE)),"",VLOOKUP(C36,data,5,FALSE))</f>
        <v/>
      </c>
      <c r="G36" s="1"/>
      <c r="H36" s="4" t="str">
        <f>IF(ISERROR(VLOOKUP(G36,data,6,FALSE)),"",VLOOKUP(G36,data,6,FALSE))</f>
        <v/>
      </c>
      <c r="I36" s="4" t="str">
        <f>IF(ISERROR(VLOOKUP(G36,data,7,FALSE)),"",VLOOKUP(G36,data,7,FALSE))</f>
        <v/>
      </c>
      <c r="J36" s="20" t="str">
        <f>IF(ISERROR(VLOOKUP(G36,data,8,FALSE)),"",VLOOKUP(G36,data,8,FALSE))</f>
        <v/>
      </c>
      <c r="K36" s="1"/>
      <c r="L36" s="4" t="str">
        <f>IF(ISERROR(VLOOKUP(K36,data,9,FALSE)),"",VLOOKUP(K36,data,9,FALSE))</f>
        <v/>
      </c>
      <c r="M36" s="4" t="str">
        <f>IF(ISERROR(VLOOKUP(K36,data,10,FALSE)),"",VLOOKUP(K36,data,10,FALSE))</f>
        <v/>
      </c>
      <c r="N36" s="20" t="str">
        <f>IF(ISERROR(VLOOKUP(K36,data,11,FALSE)),"",VLOOKUP(K36,data,11,FALSE))</f>
        <v/>
      </c>
      <c r="O36" s="1"/>
      <c r="P36" s="4" t="str">
        <f>IF(ISERROR(VLOOKUP(O36,data,12,FALSE)),"",VLOOKUP(O36,data,12,FALSE))</f>
        <v/>
      </c>
      <c r="Q36" s="4" t="str">
        <f>IF(ISERROR(VLOOKUP(O36,data,13,FALSE)),"",VLOOKUP(O36,data,13,FALSE))</f>
        <v/>
      </c>
      <c r="R36" s="20" t="str">
        <f>IF(ISERROR(VLOOKUP(O36,data,14,FALSE)),"",VLOOKUP(O36,data,14,FALSE))</f>
        <v/>
      </c>
      <c r="S36" s="1"/>
      <c r="T36" s="4" t="str">
        <f>IF(ISERROR(VLOOKUP(S36,data,15,FALSE)),"",VLOOKUP(S36,data,15,FALSE))</f>
        <v/>
      </c>
      <c r="U36" s="4" t="str">
        <f>IF(ISERROR(VLOOKUP(S36,data,16,FALSE)),"",VLOOKUP(S36,data,16,FALSE))</f>
        <v/>
      </c>
      <c r="V36" s="20" t="str">
        <f>IF(ISERROR(VLOOKUP(S36,data,17,FALSE)),"",VLOOKUP(S36,data,17,FALSE))</f>
        <v/>
      </c>
      <c r="W36" s="1"/>
      <c r="X36" s="4" t="str">
        <f>IF(ISERROR(VLOOKUP(W36,data,18,FALSE)),"",VLOOKUP(W36,data,18,FALSE))</f>
        <v/>
      </c>
      <c r="Y36" s="4" t="str">
        <f>IF(ISERROR(VLOOKUP(W36,data,19,FALSE)),"",VLOOKUP(W36,data,19,FALSE))</f>
        <v/>
      </c>
      <c r="Z36" s="20" t="str">
        <f>IF(ISERROR(VLOOKUP(W36,data,20,FALSE)),"",VLOOKUP(W36,data,20,FALSE))</f>
        <v/>
      </c>
      <c r="AA36" s="1"/>
      <c r="AB36" s="4" t="str">
        <f>IF(ISERROR(VLOOKUP(AA36,data,21,FALSE)),"",VLOOKUP(AA36,data,21,FALSE))</f>
        <v/>
      </c>
      <c r="AC36" s="6" t="str">
        <f>IF(ISERROR(VLOOKUP(AA36,data,22,FALSE)),"",VLOOKUP(AA36,data,22,FALSE))</f>
        <v/>
      </c>
      <c r="AD36" s="6" t="str">
        <f>IF(ISERROR(VLOOKUP(AA36,data,23,FALSE)),"",VLOOKUP(AA36,data,23,FALSE))</f>
        <v/>
      </c>
      <c r="AE36" s="112"/>
      <c r="AF36" s="112"/>
      <c r="AG36" s="112"/>
    </row>
    <row r="37" spans="1:33" ht="14.1" customHeight="1" thickBot="1">
      <c r="A37" s="113" t="s">
        <v>33</v>
      </c>
      <c r="B37" s="114" t="s">
        <v>34</v>
      </c>
      <c r="C37" s="1"/>
      <c r="D37" s="4" t="str">
        <f>IF(ISERROR(VLOOKUP(C37,data,3,FALSE)),"",VLOOKUP(C37,data,3,FALSE))</f>
        <v/>
      </c>
      <c r="E37" s="4" t="str">
        <f>IF(ISERROR(VLOOKUP(C37,data,4,FALSE)),"",VLOOKUP(C37,data,4,FALSE))</f>
        <v/>
      </c>
      <c r="F37" s="20" t="str">
        <f>IF(ISERROR(VLOOKUP(C37,data,5,FALSE)),"",VLOOKUP(C37,data,5,FALSE))</f>
        <v/>
      </c>
      <c r="G37" s="1"/>
      <c r="H37" s="4" t="str">
        <f>IF(ISERROR(VLOOKUP(G37,data,6,FALSE)),"",VLOOKUP(G37,data,6,FALSE))</f>
        <v/>
      </c>
      <c r="I37" s="4" t="str">
        <f>IF(ISERROR(VLOOKUP(G37,data,7,FALSE)),"",VLOOKUP(G37,data,7,FALSE))</f>
        <v/>
      </c>
      <c r="J37" s="20" t="str">
        <f>IF(ISERROR(VLOOKUP(G37,data,8,FALSE)),"",VLOOKUP(G37,data,8,FALSE))</f>
        <v/>
      </c>
      <c r="K37" s="1"/>
      <c r="L37" s="4" t="str">
        <f>IF(ISERROR(VLOOKUP(K37,data,9,FALSE)),"",VLOOKUP(K37,data,9,FALSE))</f>
        <v/>
      </c>
      <c r="M37" s="4" t="str">
        <f>IF(ISERROR(VLOOKUP(K37,data,10,FALSE)),"",VLOOKUP(K37,data,10,FALSE))</f>
        <v/>
      </c>
      <c r="N37" s="20" t="str">
        <f>IF(ISERROR(VLOOKUP(K37,data,11,FALSE)),"",VLOOKUP(K37,data,11,FALSE))</f>
        <v/>
      </c>
      <c r="O37" s="1"/>
      <c r="P37" s="4" t="str">
        <f>IF(ISERROR(VLOOKUP(O37,data,12,FALSE)),"",VLOOKUP(O37,data,12,FALSE))</f>
        <v/>
      </c>
      <c r="Q37" s="4" t="str">
        <f>IF(ISERROR(VLOOKUP(O37,data,13,FALSE)),"",VLOOKUP(O37,data,13,FALSE))</f>
        <v/>
      </c>
      <c r="R37" s="20" t="str">
        <f>IF(ISERROR(VLOOKUP(O37,data,14,FALSE)),"",VLOOKUP(O37,data,14,FALSE))</f>
        <v/>
      </c>
      <c r="S37" s="1"/>
      <c r="T37" s="4" t="str">
        <f>IF(ISERROR(VLOOKUP(S37,data,15,FALSE)),"",VLOOKUP(S37,data,15,FALSE))</f>
        <v/>
      </c>
      <c r="U37" s="4" t="str">
        <f>IF(ISERROR(VLOOKUP(S37,data,16,FALSE)),"",VLOOKUP(S37,data,16,FALSE))</f>
        <v/>
      </c>
      <c r="V37" s="20" t="str">
        <f>IF(ISERROR(VLOOKUP(S37,data,17,FALSE)),"",VLOOKUP(S37,data,17,FALSE))</f>
        <v/>
      </c>
      <c r="W37" s="1"/>
      <c r="X37" s="4" t="str">
        <f>IF(ISERROR(VLOOKUP(W37,data,18,FALSE)),"",VLOOKUP(W37,data,18,FALSE))</f>
        <v/>
      </c>
      <c r="Y37" s="4" t="str">
        <f>IF(ISERROR(VLOOKUP(W37,data,19,FALSE)),"",VLOOKUP(W37,data,19,FALSE))</f>
        <v/>
      </c>
      <c r="Z37" s="20" t="str">
        <f>IF(ISERROR(VLOOKUP(W37,data,20,FALSE)),"",VLOOKUP(W37,data,20,FALSE))</f>
        <v/>
      </c>
      <c r="AA37" s="1"/>
      <c r="AB37" s="4" t="str">
        <f>IF(ISERROR(VLOOKUP(AA37,data,21,FALSE)),"",VLOOKUP(AA37,data,21,FALSE))</f>
        <v/>
      </c>
      <c r="AC37" s="6" t="str">
        <f>IF(ISERROR(VLOOKUP(AA37,data,22,FALSE)),"",VLOOKUP(AA37,data,22,FALSE))</f>
        <v/>
      </c>
      <c r="AD37" s="6" t="str">
        <f>IF(ISERROR(VLOOKUP(AA37,data,23,FALSE)),"",VLOOKUP(AA37,data,23,FALSE))</f>
        <v/>
      </c>
      <c r="AE37" s="112" t="str">
        <f>IF(ISERROR(VLOOKUP(#REF!,data,13,FALSE)),"",VLOOKUP(#REF!,data,13,FALSE))</f>
        <v/>
      </c>
      <c r="AF37" s="112"/>
      <c r="AG37" s="112"/>
    </row>
    <row r="38" spans="1:33" ht="14.1" customHeight="1" thickBot="1">
      <c r="A38" s="62"/>
      <c r="B38" s="114" t="s">
        <v>35</v>
      </c>
      <c r="C38" s="22"/>
      <c r="D38" s="115"/>
      <c r="E38" s="115"/>
      <c r="F38" s="116"/>
      <c r="G38" s="22"/>
      <c r="H38" s="115"/>
      <c r="I38" s="115"/>
      <c r="J38" s="116"/>
      <c r="K38" s="22"/>
      <c r="L38" s="115"/>
      <c r="M38" s="115"/>
      <c r="N38" s="116"/>
      <c r="O38" s="22"/>
      <c r="P38" s="115"/>
      <c r="Q38" s="115"/>
      <c r="R38" s="116"/>
      <c r="S38" s="22"/>
      <c r="T38" s="115"/>
      <c r="U38" s="115"/>
      <c r="V38" s="116"/>
      <c r="W38" s="22"/>
      <c r="X38" s="115"/>
      <c r="Y38" s="115"/>
      <c r="Z38" s="116"/>
      <c r="AA38" s="22"/>
      <c r="AB38" s="115"/>
      <c r="AC38" s="117"/>
      <c r="AD38" s="117"/>
      <c r="AE38" s="112" t="str">
        <f>IF(ISERROR(VLOOKUP(#REF!,data,13,FALSE)),"",VLOOKUP(#REF!,data,13,FALSE))</f>
        <v/>
      </c>
      <c r="AF38" s="112"/>
      <c r="AG38" s="112"/>
    </row>
    <row r="39" spans="1:33" ht="14.1" customHeight="1" thickBot="1">
      <c r="A39" s="118" t="str">
        <f>IF(C41="ILLEGAL","ILLEGAL","")</f>
        <v/>
      </c>
      <c r="B39" s="114" t="s">
        <v>36</v>
      </c>
      <c r="C39" s="2"/>
      <c r="D39" s="5"/>
      <c r="E39" s="5"/>
      <c r="F39" s="21"/>
      <c r="G39" s="2"/>
      <c r="H39" s="5"/>
      <c r="I39" s="5"/>
      <c r="J39" s="21"/>
      <c r="K39" s="2"/>
      <c r="L39" s="5"/>
      <c r="M39" s="5"/>
      <c r="N39" s="21"/>
      <c r="O39" s="2"/>
      <c r="P39" s="5"/>
      <c r="Q39" s="5"/>
      <c r="R39" s="21"/>
      <c r="S39" s="2"/>
      <c r="T39" s="5"/>
      <c r="U39" s="5"/>
      <c r="V39" s="21"/>
      <c r="W39" s="2"/>
      <c r="X39" s="5"/>
      <c r="Y39" s="5"/>
      <c r="Z39" s="21"/>
      <c r="AA39" s="2"/>
      <c r="AB39" s="5"/>
      <c r="AC39" s="7"/>
      <c r="AD39" s="7"/>
      <c r="AE39" s="17"/>
      <c r="AF39" s="17"/>
      <c r="AG39" s="17"/>
    </row>
    <row r="40" spans="1:33" ht="14.1" customHeight="1" thickBot="1">
      <c r="A40" s="119"/>
      <c r="B40" s="120" t="s">
        <v>37</v>
      </c>
      <c r="C40" s="3"/>
      <c r="D40" s="8">
        <f>SUM(D36:D39)</f>
        <v>0</v>
      </c>
      <c r="E40" s="8">
        <f>SUM(E36:E39)</f>
        <v>0</v>
      </c>
      <c r="F40" s="8">
        <f>SUM(F36:F39)</f>
        <v>0</v>
      </c>
      <c r="G40" s="147"/>
      <c r="H40" s="8">
        <f>SUM(H36:H39)</f>
        <v>0</v>
      </c>
      <c r="I40" s="8">
        <f>SUM(I36:I39)</f>
        <v>0</v>
      </c>
      <c r="J40" s="8">
        <f>SUM(J36:J39)</f>
        <v>0</v>
      </c>
      <c r="K40" s="147"/>
      <c r="L40" s="8">
        <f>SUM(L36:L39)</f>
        <v>0</v>
      </c>
      <c r="M40" s="8">
        <f>SUM(M36:M39)</f>
        <v>0</v>
      </c>
      <c r="N40" s="8">
        <f>SUM(N36:N39)</f>
        <v>0</v>
      </c>
      <c r="O40" s="147"/>
      <c r="P40" s="8">
        <f>SUM(P36:P39)</f>
        <v>0</v>
      </c>
      <c r="Q40" s="8">
        <f>SUM(Q36:Q39)</f>
        <v>0</v>
      </c>
      <c r="R40" s="8">
        <f>SUM(R36:R39)</f>
        <v>0</v>
      </c>
      <c r="S40" s="147"/>
      <c r="T40" s="8">
        <f>SUM(T36:T39)</f>
        <v>0</v>
      </c>
      <c r="U40" s="8">
        <f>SUM(U36:U39)</f>
        <v>0</v>
      </c>
      <c r="V40" s="8">
        <f>SUM(V36:V39)</f>
        <v>0</v>
      </c>
      <c r="W40" s="147"/>
      <c r="X40" s="8">
        <f>SUM(X36:X39)</f>
        <v>0</v>
      </c>
      <c r="Y40" s="8">
        <f>SUM(Y36:Y39)</f>
        <v>0</v>
      </c>
      <c r="Z40" s="8">
        <f>SUM(Z36:Z39)</f>
        <v>0</v>
      </c>
      <c r="AA40" s="147"/>
      <c r="AB40" s="8">
        <f>SUM(AB36:AB39)</f>
        <v>0</v>
      </c>
      <c r="AC40" s="8">
        <f>SUM(AC36:AC39)</f>
        <v>0</v>
      </c>
      <c r="AD40" s="8">
        <f>SUM(AD36:AD39)</f>
        <v>0</v>
      </c>
      <c r="AE40" s="8">
        <f>SUM(F40,J40,N40,R40,V40,Z40,AD40)</f>
        <v>0</v>
      </c>
      <c r="AF40" s="122">
        <v>0</v>
      </c>
      <c r="AG40" s="123"/>
    </row>
    <row r="41" spans="1:33" ht="14.1" customHeight="1" thickBot="1">
      <c r="A41" s="124">
        <f>COUNTIF(C42:AC42,"Cannot Convert")</f>
        <v>0</v>
      </c>
      <c r="B41" s="125" t="s">
        <v>38</v>
      </c>
      <c r="C41" s="126" t="str">
        <f>IF(AND(E40&gt;$AA$1,D40&gt;$X$1),"ILLEGAL",IF(E40&gt;$AA$1,"Full-Time Driver",""))</f>
        <v/>
      </c>
      <c r="D41" s="127"/>
      <c r="E41" s="128"/>
      <c r="F41" s="127"/>
      <c r="G41" s="126" t="str">
        <f>IF(AND(I40&gt;$AA$1,H40&gt;$X$1),"ILLEGAL",IF(I40&gt;$AA$1,"Full-Time Driver",""))</f>
        <v/>
      </c>
      <c r="H41" s="127"/>
      <c r="I41" s="128"/>
      <c r="J41" s="127"/>
      <c r="K41" s="126" t="str">
        <f>IF(AND(M40&gt;$AA$1,L40&gt;$X$1),"ILLEGAL",IF(M40&gt;$AA$1,"Full-Time Driver",""))</f>
        <v/>
      </c>
      <c r="L41" s="127"/>
      <c r="M41" s="128"/>
      <c r="N41" s="127"/>
      <c r="O41" s="126" t="str">
        <f>IF(AND(Q40&gt;$AA$1,P40&gt;$X$1),"ILLEGAL",IF(Q40&gt;$AA$1,"Full-Time Driver",""))</f>
        <v/>
      </c>
      <c r="P41" s="127"/>
      <c r="Q41" s="128"/>
      <c r="R41" s="127"/>
      <c r="S41" s="126" t="str">
        <f>IF(AND(U40&gt;$AA$1,T40&gt;$X$1),"ILLEGAL",IF(U40&gt;$AA$1,"Full-Time Driver",""))</f>
        <v/>
      </c>
      <c r="T41" s="127"/>
      <c r="U41" s="128"/>
      <c r="V41" s="127"/>
      <c r="W41" s="126" t="str">
        <f>IF(AND(Y40&gt;$AA$1,X40&gt;$X$1),"ILLEGAL",IF(Y40&gt;$AA$1,"Full-Time Driver",""))</f>
        <v/>
      </c>
      <c r="X41" s="127"/>
      <c r="Y41" s="128"/>
      <c r="Z41" s="127"/>
      <c r="AA41" s="126" t="str">
        <f>IF(AND(AC40&gt;$AA$1,AB40&gt;$X$1),"ILLEGAL",IF(AC40&gt;$AA$1,"Full-Time Driver",""))</f>
        <v/>
      </c>
      <c r="AB41" s="127"/>
      <c r="AC41" s="128"/>
      <c r="AD41" s="128"/>
      <c r="AE41" s="126" t="str">
        <f>IF($AE$1&lt;AE40,"Working Time Policy Breach","Compliant to Working Time Policy")</f>
        <v>Compliant to Working Time Policy</v>
      </c>
      <c r="AF41" s="128"/>
      <c r="AG41" s="128"/>
    </row>
    <row r="42" spans="1:33" s="75" customFormat="1" ht="14.1" customHeight="1" thickTop="1" thickBot="1">
      <c r="A42" s="129" t="str">
        <f>IF(A41&gt;0,"Cannot Convert","")</f>
        <v/>
      </c>
      <c r="B42" s="135" t="s">
        <v>11</v>
      </c>
      <c r="C42" s="131" t="str">
        <f>IF(D40&gt;$X$1,"Cannot Convert","")</f>
        <v/>
      </c>
      <c r="D42" s="132"/>
      <c r="E42" s="133"/>
      <c r="F42" s="132"/>
      <c r="G42" s="131" t="str">
        <f>IF(H40&gt;$X$1,"Cannot Convert","")</f>
        <v/>
      </c>
      <c r="H42" s="132"/>
      <c r="I42" s="133"/>
      <c r="J42" s="132"/>
      <c r="K42" s="131" t="str">
        <f>IF(L40&gt;$X$1,"Cannot Convert","")</f>
        <v/>
      </c>
      <c r="L42" s="132"/>
      <c r="M42" s="133"/>
      <c r="N42" s="132"/>
      <c r="O42" s="131" t="str">
        <f>IF(P40&gt;$X$1,"Cannot Convert","")</f>
        <v/>
      </c>
      <c r="P42" s="132"/>
      <c r="Q42" s="133"/>
      <c r="R42" s="132"/>
      <c r="S42" s="131" t="str">
        <f>IF(T40&gt;$X$1,"Cannot Convert","")</f>
        <v/>
      </c>
      <c r="T42" s="132"/>
      <c r="U42" s="133"/>
      <c r="V42" s="132"/>
      <c r="W42" s="131" t="str">
        <f>IF(X40&gt;$X$1,"Cannot Convert","")</f>
        <v/>
      </c>
      <c r="X42" s="132"/>
      <c r="Y42" s="133"/>
      <c r="Z42" s="132"/>
      <c r="AA42" s="131" t="str">
        <f>IF(AB40&gt;$X$1,"Cannot Convert","")</f>
        <v/>
      </c>
      <c r="AB42" s="132"/>
      <c r="AC42" s="133"/>
      <c r="AD42" s="133"/>
      <c r="AE42" s="134" t="s">
        <v>39</v>
      </c>
      <c r="AF42" s="133"/>
      <c r="AG42" s="133"/>
    </row>
    <row r="43" spans="1:33" ht="25.5" thickTop="1" thickBot="1">
      <c r="A43" s="101" t="s">
        <v>23</v>
      </c>
      <c r="B43" s="102"/>
      <c r="C43" s="103" t="s">
        <v>24</v>
      </c>
      <c r="D43" s="104" t="s">
        <v>25</v>
      </c>
      <c r="E43" s="104" t="s">
        <v>26</v>
      </c>
      <c r="F43" s="105" t="s">
        <v>27</v>
      </c>
      <c r="G43" s="103" t="s">
        <v>24</v>
      </c>
      <c r="H43" s="104" t="s">
        <v>25</v>
      </c>
      <c r="I43" s="104" t="s">
        <v>26</v>
      </c>
      <c r="J43" s="105" t="s">
        <v>27</v>
      </c>
      <c r="K43" s="103" t="s">
        <v>24</v>
      </c>
      <c r="L43" s="104" t="s">
        <v>25</v>
      </c>
      <c r="M43" s="104" t="s">
        <v>26</v>
      </c>
      <c r="N43" s="105" t="s">
        <v>27</v>
      </c>
      <c r="O43" s="103" t="s">
        <v>24</v>
      </c>
      <c r="P43" s="104" t="s">
        <v>25</v>
      </c>
      <c r="Q43" s="104" t="s">
        <v>26</v>
      </c>
      <c r="R43" s="105" t="s">
        <v>27</v>
      </c>
      <c r="S43" s="103" t="s">
        <v>24</v>
      </c>
      <c r="T43" s="104" t="s">
        <v>25</v>
      </c>
      <c r="U43" s="104" t="s">
        <v>26</v>
      </c>
      <c r="V43" s="105" t="s">
        <v>27</v>
      </c>
      <c r="W43" s="103" t="s">
        <v>24</v>
      </c>
      <c r="X43" s="104" t="s">
        <v>25</v>
      </c>
      <c r="Y43" s="104" t="s">
        <v>26</v>
      </c>
      <c r="Z43" s="105" t="s">
        <v>27</v>
      </c>
      <c r="AA43" s="103" t="s">
        <v>24</v>
      </c>
      <c r="AB43" s="104" t="s">
        <v>25</v>
      </c>
      <c r="AC43" s="106" t="s">
        <v>26</v>
      </c>
      <c r="AD43" s="105" t="s">
        <v>27</v>
      </c>
      <c r="AE43" s="107" t="s">
        <v>28</v>
      </c>
      <c r="AF43" s="104" t="s">
        <v>29</v>
      </c>
      <c r="AG43" s="104" t="s">
        <v>30</v>
      </c>
    </row>
    <row r="44" spans="1:33" ht="14.1" customHeight="1" thickBot="1">
      <c r="A44" s="62"/>
      <c r="B44" s="108" t="s">
        <v>32</v>
      </c>
      <c r="C44" s="1"/>
      <c r="D44" s="4" t="str">
        <f>IF(ISERROR(VLOOKUP(C44,data,3,FALSE)),"",VLOOKUP(C44,data,3,FALSE))</f>
        <v/>
      </c>
      <c r="E44" s="4" t="str">
        <f>IF(ISERROR(VLOOKUP(C44,data,4,FALSE)),"",VLOOKUP(C44,data,4,FALSE))</f>
        <v/>
      </c>
      <c r="F44" s="4" t="str">
        <f>IF(ISERROR(VLOOKUP(C44,data,5,FALSE)),"",VLOOKUP(C44,data,5,FALSE))</f>
        <v/>
      </c>
      <c r="G44" s="1"/>
      <c r="H44" s="4" t="str">
        <f>IF(ISERROR(VLOOKUP(G44,data,6,FALSE)),"",VLOOKUP(G44,data,6,FALSE))</f>
        <v/>
      </c>
      <c r="I44" s="4" t="str">
        <f>IF(ISERROR(VLOOKUP(G44,data,7,FALSE)),"",VLOOKUP(G44,data,7,FALSE))</f>
        <v/>
      </c>
      <c r="J44" s="20" t="str">
        <f>IF(ISERROR(VLOOKUP(G44,data,8,FALSE)),"",VLOOKUP(G44,data,8,FALSE))</f>
        <v/>
      </c>
      <c r="K44" s="1"/>
      <c r="L44" s="4" t="str">
        <f>IF(ISERROR(VLOOKUP(K44,data,9,FALSE)),"",VLOOKUP(K44,data,9,FALSE))</f>
        <v/>
      </c>
      <c r="M44" s="4" t="str">
        <f>IF(ISERROR(VLOOKUP(K44,data,10,FALSE)),"",VLOOKUP(K44,data,10,FALSE))</f>
        <v/>
      </c>
      <c r="N44" s="20" t="str">
        <f>IF(ISERROR(VLOOKUP(K44,data,11,FALSE)),"",VLOOKUP(K44,data,11,FALSE))</f>
        <v/>
      </c>
      <c r="O44" s="1"/>
      <c r="P44" s="4" t="str">
        <f>IF(ISERROR(VLOOKUP(O44,data,12,FALSE)),"",VLOOKUP(O44,data,12,FALSE))</f>
        <v/>
      </c>
      <c r="Q44" s="4" t="str">
        <f>IF(ISERROR(VLOOKUP(O44,data,13,FALSE)),"",VLOOKUP(O44,data,13,FALSE))</f>
        <v/>
      </c>
      <c r="R44" s="20" t="str">
        <f>IF(ISERROR(VLOOKUP(O44,data,14,FALSE)),"",VLOOKUP(O44,data,14,FALSE))</f>
        <v/>
      </c>
      <c r="S44" s="1"/>
      <c r="T44" s="4" t="str">
        <f>IF(ISERROR(VLOOKUP(S44,data,15,FALSE)),"",VLOOKUP(S44,data,15,FALSE))</f>
        <v/>
      </c>
      <c r="U44" s="4" t="str">
        <f>IF(ISERROR(VLOOKUP(S44,data,16,FALSE)),"",VLOOKUP(S44,data,16,FALSE))</f>
        <v/>
      </c>
      <c r="V44" s="20" t="str">
        <f>IF(ISERROR(VLOOKUP(S44,data,17,FALSE)),"",VLOOKUP(S44,data,17,FALSE))</f>
        <v/>
      </c>
      <c r="W44" s="1"/>
      <c r="X44" s="4" t="str">
        <f>IF(ISERROR(VLOOKUP(W44,data,18,FALSE)),"",VLOOKUP(W44,data,18,FALSE))</f>
        <v/>
      </c>
      <c r="Y44" s="4" t="str">
        <f>IF(ISERROR(VLOOKUP(W44,data,19,FALSE)),"",VLOOKUP(W44,data,19,FALSE))</f>
        <v/>
      </c>
      <c r="Z44" s="20" t="str">
        <f>IF(ISERROR(VLOOKUP(W44,data,20,FALSE)),"",VLOOKUP(W44,data,20,FALSE))</f>
        <v/>
      </c>
      <c r="AA44" s="1"/>
      <c r="AB44" s="4" t="str">
        <f>IF(ISERROR(VLOOKUP(AA44,data,21,FALSE)),"",VLOOKUP(AA44,data,21,FALSE))</f>
        <v/>
      </c>
      <c r="AC44" s="6" t="str">
        <f>IF(ISERROR(VLOOKUP(AA44,data,22,FALSE)),"",VLOOKUP(AA44,data,22,FALSE))</f>
        <v/>
      </c>
      <c r="AD44" s="6" t="str">
        <f>IF(ISERROR(VLOOKUP(AA44,data,23,FALSE)),"",VLOOKUP(AA44,data,23,FALSE))</f>
        <v/>
      </c>
      <c r="AE44" s="112"/>
      <c r="AF44" s="112"/>
      <c r="AG44" s="112"/>
    </row>
    <row r="45" spans="1:33" ht="14.1" customHeight="1" thickBot="1">
      <c r="A45" s="113" t="s">
        <v>33</v>
      </c>
      <c r="B45" s="114" t="s">
        <v>34</v>
      </c>
      <c r="C45" s="1"/>
      <c r="D45" s="4" t="str">
        <f>IF(ISERROR(VLOOKUP(C45,data,3,FALSE)),"",VLOOKUP(C45,data,3,FALSE))</f>
        <v/>
      </c>
      <c r="E45" s="4" t="str">
        <f>IF(ISERROR(VLOOKUP(C45,data,4,FALSE)),"",VLOOKUP(C45,data,4,FALSE))</f>
        <v/>
      </c>
      <c r="F45" s="4" t="str">
        <f>IF(ISERROR(VLOOKUP(C45,data,5,FALSE)),"",VLOOKUP(C45,data,5,FALSE))</f>
        <v/>
      </c>
      <c r="G45" s="1"/>
      <c r="H45" s="4" t="str">
        <f>IF(ISERROR(VLOOKUP(G45,data,6,FALSE)),"",VLOOKUP(G45,data,6,FALSE))</f>
        <v/>
      </c>
      <c r="I45" s="4" t="str">
        <f>IF(ISERROR(VLOOKUP(G45,data,7,FALSE)),"",VLOOKUP(G45,data,7,FALSE))</f>
        <v/>
      </c>
      <c r="J45" s="20" t="str">
        <f>IF(ISERROR(VLOOKUP(G45,data,8,FALSE)),"",VLOOKUP(G45,data,8,FALSE))</f>
        <v/>
      </c>
      <c r="K45" s="1"/>
      <c r="L45" s="4" t="str">
        <f>IF(ISERROR(VLOOKUP(K45,data,9,FALSE)),"",VLOOKUP(K45,data,9,FALSE))</f>
        <v/>
      </c>
      <c r="M45" s="4" t="str">
        <f>IF(ISERROR(VLOOKUP(K45,data,10,FALSE)),"",VLOOKUP(K45,data,10,FALSE))</f>
        <v/>
      </c>
      <c r="N45" s="20" t="str">
        <f>IF(ISERROR(VLOOKUP(K45,data,11,FALSE)),"",VLOOKUP(K45,data,11,FALSE))</f>
        <v/>
      </c>
      <c r="O45" s="1"/>
      <c r="P45" s="4" t="str">
        <f>IF(ISERROR(VLOOKUP(O45,data,12,FALSE)),"",VLOOKUP(O45,data,12,FALSE))</f>
        <v/>
      </c>
      <c r="Q45" s="4" t="str">
        <f>IF(ISERROR(VLOOKUP(O45,data,13,FALSE)),"",VLOOKUP(O45,data,13,FALSE))</f>
        <v/>
      </c>
      <c r="R45" s="20" t="str">
        <f>IF(ISERROR(VLOOKUP(O45,data,14,FALSE)),"",VLOOKUP(O45,data,14,FALSE))</f>
        <v/>
      </c>
      <c r="S45" s="1"/>
      <c r="T45" s="4" t="str">
        <f>IF(ISERROR(VLOOKUP(S45,data,15,FALSE)),"",VLOOKUP(S45,data,15,FALSE))</f>
        <v/>
      </c>
      <c r="U45" s="4" t="str">
        <f>IF(ISERROR(VLOOKUP(S45,data,16,FALSE)),"",VLOOKUP(S45,data,16,FALSE))</f>
        <v/>
      </c>
      <c r="V45" s="20" t="str">
        <f>IF(ISERROR(VLOOKUP(S45,data,17,FALSE)),"",VLOOKUP(S45,data,17,FALSE))</f>
        <v/>
      </c>
      <c r="W45" s="1"/>
      <c r="X45" s="4" t="str">
        <f>IF(ISERROR(VLOOKUP(W45,data,18,FALSE)),"",VLOOKUP(W45,data,18,FALSE))</f>
        <v/>
      </c>
      <c r="Y45" s="4" t="str">
        <f>IF(ISERROR(VLOOKUP(W45,data,19,FALSE)),"",VLOOKUP(W45,data,19,FALSE))</f>
        <v/>
      </c>
      <c r="Z45" s="20" t="str">
        <f>IF(ISERROR(VLOOKUP(W45,data,20,FALSE)),"",VLOOKUP(W45,data,20,FALSE))</f>
        <v/>
      </c>
      <c r="AA45" s="1"/>
      <c r="AB45" s="4" t="str">
        <f>IF(ISERROR(VLOOKUP(AA45,data,21,FALSE)),"",VLOOKUP(AA45,data,21,FALSE))</f>
        <v/>
      </c>
      <c r="AC45" s="6" t="str">
        <f>IF(ISERROR(VLOOKUP(AA45,data,22,FALSE)),"",VLOOKUP(AA45,data,22,FALSE))</f>
        <v/>
      </c>
      <c r="AD45" s="6" t="str">
        <f>IF(ISERROR(VLOOKUP(AA45,data,23,FALSE)),"",VLOOKUP(AA45,data,23,FALSE))</f>
        <v/>
      </c>
      <c r="AE45" s="112" t="str">
        <f>IF(ISERROR(VLOOKUP(#REF!,data,13,FALSE)),"",VLOOKUP(#REF!,data,13,FALSE))</f>
        <v/>
      </c>
      <c r="AF45" s="112"/>
      <c r="AG45" s="112"/>
    </row>
    <row r="46" spans="1:33" ht="14.1" customHeight="1">
      <c r="B46" s="114" t="s">
        <v>35</v>
      </c>
      <c r="C46" s="1"/>
      <c r="D46" s="115"/>
      <c r="E46" s="115"/>
      <c r="F46" s="115"/>
      <c r="G46" s="1"/>
      <c r="H46" s="115"/>
      <c r="I46" s="115"/>
      <c r="J46" s="116"/>
      <c r="K46" s="1"/>
      <c r="L46" s="115"/>
      <c r="M46" s="115"/>
      <c r="N46" s="116"/>
      <c r="O46" s="1"/>
      <c r="P46" s="115"/>
      <c r="Q46" s="115"/>
      <c r="R46" s="116"/>
      <c r="S46" s="1"/>
      <c r="T46" s="115"/>
      <c r="U46" s="115"/>
      <c r="V46" s="116"/>
      <c r="W46" s="1"/>
      <c r="X46" s="115"/>
      <c r="Y46" s="115"/>
      <c r="Z46" s="116"/>
      <c r="AA46" s="1"/>
      <c r="AB46" s="115"/>
      <c r="AC46" s="117"/>
      <c r="AD46" s="117"/>
      <c r="AE46" s="112" t="str">
        <f>IF(ISERROR(VLOOKUP(#REF!,data,13,FALSE)),"",VLOOKUP(#REF!,data,13,FALSE))</f>
        <v/>
      </c>
      <c r="AF46" s="112"/>
      <c r="AG46" s="112"/>
    </row>
    <row r="47" spans="1:33" ht="14.1" customHeight="1" thickBot="1">
      <c r="A47" s="118" t="str">
        <f>IF(C49="ILLEGAL","ILLEGAL","")</f>
        <v/>
      </c>
      <c r="B47" s="114" t="s">
        <v>36</v>
      </c>
      <c r="C47" s="2"/>
      <c r="D47" s="5"/>
      <c r="E47" s="5"/>
      <c r="F47" s="21"/>
      <c r="G47" s="2"/>
      <c r="H47" s="5"/>
      <c r="I47" s="5"/>
      <c r="J47" s="21"/>
      <c r="K47" s="2"/>
      <c r="L47" s="5"/>
      <c r="M47" s="5"/>
      <c r="N47" s="21"/>
      <c r="O47" s="2"/>
      <c r="P47" s="5"/>
      <c r="Q47" s="5"/>
      <c r="R47" s="21"/>
      <c r="S47" s="2"/>
      <c r="T47" s="5"/>
      <c r="U47" s="5"/>
      <c r="V47" s="21"/>
      <c r="W47" s="2"/>
      <c r="X47" s="5"/>
      <c r="Y47" s="5"/>
      <c r="Z47" s="21"/>
      <c r="AA47" s="2"/>
      <c r="AB47" s="5"/>
      <c r="AC47" s="7"/>
      <c r="AD47" s="7"/>
      <c r="AE47" s="17"/>
      <c r="AF47" s="17"/>
      <c r="AG47" s="17"/>
    </row>
    <row r="48" spans="1:33" ht="14.1" customHeight="1" thickBot="1">
      <c r="A48" s="119"/>
      <c r="B48" s="120" t="s">
        <v>37</v>
      </c>
      <c r="C48" s="3"/>
      <c r="D48" s="8">
        <f>SUM(D44:D47)</f>
        <v>0</v>
      </c>
      <c r="E48" s="8">
        <f>SUM(E44:E47)</f>
        <v>0</v>
      </c>
      <c r="F48" s="8">
        <f>SUM(F44:F47)</f>
        <v>0</v>
      </c>
      <c r="G48" s="147"/>
      <c r="H48" s="8">
        <f>SUM(H44:H47)</f>
        <v>0</v>
      </c>
      <c r="I48" s="8">
        <f>SUM(I44:I47)</f>
        <v>0</v>
      </c>
      <c r="J48" s="8">
        <f>SUM(J44:J47)</f>
        <v>0</v>
      </c>
      <c r="K48" s="147"/>
      <c r="L48" s="8">
        <f>SUM(L44:L47)</f>
        <v>0</v>
      </c>
      <c r="M48" s="8">
        <f>SUM(M44:M47)</f>
        <v>0</v>
      </c>
      <c r="N48" s="8">
        <f>SUM(N44:N47)</f>
        <v>0</v>
      </c>
      <c r="O48" s="147"/>
      <c r="P48" s="8">
        <f>SUM(P44:P47)</f>
        <v>0</v>
      </c>
      <c r="Q48" s="8">
        <f>SUM(Q44:Q47)</f>
        <v>0</v>
      </c>
      <c r="R48" s="8">
        <f>SUM(R44:R47)</f>
        <v>0</v>
      </c>
      <c r="S48" s="147"/>
      <c r="T48" s="8">
        <f>SUM(T44:T47)</f>
        <v>0</v>
      </c>
      <c r="U48" s="8">
        <f>SUM(U44:U47)</f>
        <v>0</v>
      </c>
      <c r="V48" s="8">
        <f>SUM(V44:V47)</f>
        <v>0</v>
      </c>
      <c r="W48" s="147"/>
      <c r="X48" s="8">
        <f>SUM(X44:X47)</f>
        <v>0</v>
      </c>
      <c r="Y48" s="8">
        <f>SUM(Y44:Y47)</f>
        <v>0</v>
      </c>
      <c r="Z48" s="8">
        <f>SUM(Z44:Z47)</f>
        <v>0</v>
      </c>
      <c r="AA48" s="147"/>
      <c r="AB48" s="8">
        <f>SUM(AB44:AB47)</f>
        <v>0</v>
      </c>
      <c r="AC48" s="8">
        <f>SUM(AC44:AC47)</f>
        <v>0</v>
      </c>
      <c r="AD48" s="8">
        <f>SUM(AD44:AD47)</f>
        <v>0</v>
      </c>
      <c r="AE48" s="8">
        <f>SUM(F48,J48,N48,R48,V48,Z48,AD48)</f>
        <v>0</v>
      </c>
      <c r="AF48" s="122">
        <v>0</v>
      </c>
      <c r="AG48" s="123"/>
    </row>
    <row r="49" spans="1:33" ht="14.1" customHeight="1" thickBot="1">
      <c r="A49" s="124">
        <f>COUNTIF(C50:AC50,"Cannot Convert")</f>
        <v>0</v>
      </c>
      <c r="B49" s="125" t="s">
        <v>38</v>
      </c>
      <c r="C49" s="126" t="str">
        <f>IF(AND(E48&gt;$AA$1,D48&gt;$X$1),"ILLEGAL",IF(E48&gt;$AA$1,"Full-Time Driver",""))</f>
        <v/>
      </c>
      <c r="D49" s="127"/>
      <c r="E49" s="128"/>
      <c r="F49" s="127"/>
      <c r="G49" s="126" t="str">
        <f>IF(AND(I48&gt;$AA$1,H48&gt;$X$1),"ILLEGAL",IF(I48&gt;$AA$1,"Full-Time Driver",""))</f>
        <v/>
      </c>
      <c r="H49" s="127"/>
      <c r="I49" s="128"/>
      <c r="J49" s="127"/>
      <c r="K49" s="126" t="str">
        <f>IF(AND(M48&gt;$AA$1,L48&gt;$X$1),"ILLEGAL",IF(M48&gt;$AA$1,"Full-Time Driver",""))</f>
        <v/>
      </c>
      <c r="L49" s="127"/>
      <c r="M49" s="128"/>
      <c r="N49" s="127"/>
      <c r="O49" s="126" t="str">
        <f>IF(AND(Q48&gt;$AA$1,P48&gt;$X$1),"ILLEGAL",IF(Q48&gt;$AA$1,"Full-Time Driver",""))</f>
        <v/>
      </c>
      <c r="P49" s="127"/>
      <c r="Q49" s="128"/>
      <c r="R49" s="127"/>
      <c r="S49" s="126" t="str">
        <f>IF(AND(U48&gt;$AA$1,T48&gt;$X$1),"ILLEGAL",IF(U48&gt;$AA$1,"Full-Time Driver",""))</f>
        <v/>
      </c>
      <c r="T49" s="127"/>
      <c r="U49" s="128"/>
      <c r="V49" s="127"/>
      <c r="W49" s="126" t="str">
        <f>IF(AND(Y48&gt;$AA$1,X48&gt;$X$1),"ILLEGAL",IF(Y48&gt;$AA$1,"Full-Time Driver",""))</f>
        <v/>
      </c>
      <c r="X49" s="127"/>
      <c r="Y49" s="128"/>
      <c r="Z49" s="127"/>
      <c r="AA49" s="126" t="str">
        <f>IF(AND(AC48&gt;$AA$1,AB48&gt;$X$1),"ILLEGAL",IF(AC48&gt;$AA$1,"Full-Time Driver",""))</f>
        <v/>
      </c>
      <c r="AB49" s="127"/>
      <c r="AC49" s="128"/>
      <c r="AD49" s="128"/>
      <c r="AE49" s="126" t="str">
        <f>IF($AE$1&lt;AE48,"Working Time Policy Breach","Compliant to Working Time Policy")</f>
        <v>Compliant to Working Time Policy</v>
      </c>
      <c r="AF49" s="128"/>
      <c r="AG49" s="128"/>
    </row>
    <row r="50" spans="1:33" s="75" customFormat="1" ht="14.1" customHeight="1" thickTop="1" thickBot="1">
      <c r="A50" s="129" t="str">
        <f>IF(A49&gt;0,"Cannot Convert","")</f>
        <v/>
      </c>
      <c r="B50" s="130" t="s">
        <v>11</v>
      </c>
      <c r="C50" s="131" t="str">
        <f>IF(D48&gt;$X$1,"Cannot Convert","")</f>
        <v/>
      </c>
      <c r="D50" s="132"/>
      <c r="E50" s="133"/>
      <c r="F50" s="132"/>
      <c r="G50" s="131" t="str">
        <f>IF(H48&gt;$X$1,"Cannot Convert","")</f>
        <v/>
      </c>
      <c r="H50" s="132"/>
      <c r="I50" s="133"/>
      <c r="J50" s="132"/>
      <c r="K50" s="131" t="str">
        <f>IF(L48&gt;$X$1,"Cannot Convert","")</f>
        <v/>
      </c>
      <c r="L50" s="132"/>
      <c r="M50" s="133"/>
      <c r="N50" s="132"/>
      <c r="O50" s="131" t="str">
        <f>IF(P48&gt;$X$1,"Cannot Convert","")</f>
        <v/>
      </c>
      <c r="P50" s="132"/>
      <c r="Q50" s="133"/>
      <c r="R50" s="132"/>
      <c r="S50" s="131" t="str">
        <f>IF(T48&gt;$X$1,"Cannot Convert","")</f>
        <v/>
      </c>
      <c r="T50" s="132"/>
      <c r="U50" s="133"/>
      <c r="V50" s="132"/>
      <c r="W50" s="131" t="str">
        <f>IF(X48&gt;$X$1,"Cannot Convert","")</f>
        <v/>
      </c>
      <c r="X50" s="132"/>
      <c r="Y50" s="133"/>
      <c r="Z50" s="132"/>
      <c r="AA50" s="131" t="str">
        <f>IF(AB48&gt;$X$1,"Cannot Convert","")</f>
        <v/>
      </c>
      <c r="AB50" s="132"/>
      <c r="AC50" s="133"/>
      <c r="AD50" s="133"/>
      <c r="AE50" s="134" t="s">
        <v>39</v>
      </c>
      <c r="AF50" s="133"/>
      <c r="AG50" s="133"/>
    </row>
    <row r="51" spans="1:33" ht="25.5" thickTop="1" thickBot="1">
      <c r="A51" s="101" t="s">
        <v>23</v>
      </c>
      <c r="B51" s="102"/>
      <c r="C51" s="103" t="s">
        <v>24</v>
      </c>
      <c r="D51" s="104" t="s">
        <v>25</v>
      </c>
      <c r="E51" s="104" t="s">
        <v>26</v>
      </c>
      <c r="F51" s="105" t="s">
        <v>27</v>
      </c>
      <c r="G51" s="103" t="s">
        <v>24</v>
      </c>
      <c r="H51" s="104" t="s">
        <v>25</v>
      </c>
      <c r="I51" s="104" t="s">
        <v>26</v>
      </c>
      <c r="J51" s="105" t="s">
        <v>27</v>
      </c>
      <c r="K51" s="103" t="s">
        <v>24</v>
      </c>
      <c r="L51" s="104" t="s">
        <v>25</v>
      </c>
      <c r="M51" s="104" t="s">
        <v>26</v>
      </c>
      <c r="N51" s="105" t="s">
        <v>27</v>
      </c>
      <c r="O51" s="103" t="s">
        <v>24</v>
      </c>
      <c r="P51" s="104" t="s">
        <v>25</v>
      </c>
      <c r="Q51" s="104" t="s">
        <v>26</v>
      </c>
      <c r="R51" s="105" t="s">
        <v>27</v>
      </c>
      <c r="S51" s="103" t="s">
        <v>24</v>
      </c>
      <c r="T51" s="104" t="s">
        <v>25</v>
      </c>
      <c r="U51" s="104" t="s">
        <v>26</v>
      </c>
      <c r="V51" s="105" t="s">
        <v>27</v>
      </c>
      <c r="W51" s="103" t="s">
        <v>24</v>
      </c>
      <c r="X51" s="104" t="s">
        <v>25</v>
      </c>
      <c r="Y51" s="104" t="s">
        <v>26</v>
      </c>
      <c r="Z51" s="105" t="s">
        <v>27</v>
      </c>
      <c r="AA51" s="103" t="s">
        <v>24</v>
      </c>
      <c r="AB51" s="104" t="s">
        <v>25</v>
      </c>
      <c r="AC51" s="106" t="s">
        <v>26</v>
      </c>
      <c r="AD51" s="105" t="s">
        <v>27</v>
      </c>
      <c r="AE51" s="107" t="s">
        <v>28</v>
      </c>
      <c r="AF51" s="104" t="s">
        <v>29</v>
      </c>
      <c r="AG51" s="104" t="s">
        <v>30</v>
      </c>
    </row>
    <row r="52" spans="1:33" ht="14.1" customHeight="1" thickBot="1">
      <c r="A52" s="63"/>
      <c r="B52" s="108" t="s">
        <v>32</v>
      </c>
      <c r="C52" s="1"/>
      <c r="D52" s="4" t="str">
        <f>IF(ISERROR(VLOOKUP(C52,data,3,FALSE)),"",VLOOKUP(C52,data,3,FALSE))</f>
        <v/>
      </c>
      <c r="E52" s="4" t="str">
        <f>IF(ISERROR(VLOOKUP(C52,data,4,FALSE)),"",VLOOKUP(C52,data,4,FALSE))</f>
        <v/>
      </c>
      <c r="F52" s="20" t="str">
        <f>IF(ISERROR(VLOOKUP(C52,data,5,FALSE)),"",VLOOKUP(C52,data,5,FALSE))</f>
        <v/>
      </c>
      <c r="G52" s="1"/>
      <c r="H52" s="4" t="str">
        <f>IF(ISERROR(VLOOKUP(G52,data,6,FALSE)),"",VLOOKUP(G52,data,6,FALSE))</f>
        <v/>
      </c>
      <c r="I52" s="4" t="str">
        <f>IF(ISERROR(VLOOKUP(G52,data,7,FALSE)),"",VLOOKUP(G52,data,7,FALSE))</f>
        <v/>
      </c>
      <c r="J52" s="20" t="str">
        <f>IF(ISERROR(VLOOKUP(G52,data,8,FALSE)),"",VLOOKUP(G52,data,8,FALSE))</f>
        <v/>
      </c>
      <c r="K52" s="1"/>
      <c r="L52" s="4" t="str">
        <f>IF(ISERROR(VLOOKUP(K52,data,9,FALSE)),"",VLOOKUP(K52,data,9,FALSE))</f>
        <v/>
      </c>
      <c r="M52" s="4" t="str">
        <f>IF(ISERROR(VLOOKUP(K52,data,10,FALSE)),"",VLOOKUP(K52,data,10,FALSE))</f>
        <v/>
      </c>
      <c r="N52" s="20" t="str">
        <f>IF(ISERROR(VLOOKUP(K52,data,11,FALSE)),"",VLOOKUP(K52,data,11,FALSE))</f>
        <v/>
      </c>
      <c r="O52" s="1"/>
      <c r="P52" s="4" t="str">
        <f>IF(ISERROR(VLOOKUP(O52,data,12,FALSE)),"",VLOOKUP(O52,data,12,FALSE))</f>
        <v/>
      </c>
      <c r="Q52" s="4" t="str">
        <f>IF(ISERROR(VLOOKUP(O52,data,13,FALSE)),"",VLOOKUP(O52,data,13,FALSE))</f>
        <v/>
      </c>
      <c r="R52" s="20" t="str">
        <f>IF(ISERROR(VLOOKUP(O52,data,14,FALSE)),"",VLOOKUP(O52,data,14,FALSE))</f>
        <v/>
      </c>
      <c r="S52" s="1"/>
      <c r="T52" s="4" t="str">
        <f>IF(ISERROR(VLOOKUP(S52,data,15,FALSE)),"",VLOOKUP(S52,data,15,FALSE))</f>
        <v/>
      </c>
      <c r="U52" s="4" t="str">
        <f>IF(ISERROR(VLOOKUP(S52,data,16,FALSE)),"",VLOOKUP(S52,data,16,FALSE))</f>
        <v/>
      </c>
      <c r="V52" s="20" t="str">
        <f>IF(ISERROR(VLOOKUP(S52,data,17,FALSE)),"",VLOOKUP(S52,data,17,FALSE))</f>
        <v/>
      </c>
      <c r="W52" s="1"/>
      <c r="X52" s="4" t="str">
        <f>IF(ISERROR(VLOOKUP(W52,data,18,FALSE)),"",VLOOKUP(W52,data,18,FALSE))</f>
        <v/>
      </c>
      <c r="Y52" s="4" t="str">
        <f>IF(ISERROR(VLOOKUP(W52,data,19,FALSE)),"",VLOOKUP(W52,data,19,FALSE))</f>
        <v/>
      </c>
      <c r="Z52" s="20" t="str">
        <f>IF(ISERROR(VLOOKUP(W52,data,20,FALSE)),"",VLOOKUP(W52,data,20,FALSE))</f>
        <v/>
      </c>
      <c r="AA52" s="1"/>
      <c r="AB52" s="4" t="str">
        <f>IF(ISERROR(VLOOKUP(AA52,data,21,FALSE)),"",VLOOKUP(AA52,data,21,FALSE))</f>
        <v/>
      </c>
      <c r="AC52" s="6" t="str">
        <f>IF(ISERROR(VLOOKUP(AA52,data,22,FALSE)),"",VLOOKUP(AA52,data,22,FALSE))</f>
        <v/>
      </c>
      <c r="AD52" s="6" t="str">
        <f>IF(ISERROR(VLOOKUP(AA52,data,23,FALSE)),"",VLOOKUP(AA52,data,23,FALSE))</f>
        <v/>
      </c>
      <c r="AE52" s="112"/>
      <c r="AF52" s="112"/>
      <c r="AG52" s="112"/>
    </row>
    <row r="53" spans="1:33" ht="14.1" customHeight="1" thickBot="1">
      <c r="A53" s="113" t="s">
        <v>33</v>
      </c>
      <c r="B53" s="114" t="s">
        <v>34</v>
      </c>
      <c r="C53" s="1"/>
      <c r="D53" s="4" t="str">
        <f>IF(ISERROR(VLOOKUP(C53,data,3,FALSE)),"",VLOOKUP(C53,data,3,FALSE))</f>
        <v/>
      </c>
      <c r="E53" s="4" t="str">
        <f>IF(ISERROR(VLOOKUP(C53,data,4,FALSE)),"",VLOOKUP(C53,data,4,FALSE))</f>
        <v/>
      </c>
      <c r="F53" s="20" t="str">
        <f>IF(ISERROR(VLOOKUP(C53,data,5,FALSE)),"",VLOOKUP(C53,data,5,FALSE))</f>
        <v/>
      </c>
      <c r="G53" s="1"/>
      <c r="H53" s="4" t="str">
        <f>IF(ISERROR(VLOOKUP(G53,data,6,FALSE)),"",VLOOKUP(G53,data,6,FALSE))</f>
        <v/>
      </c>
      <c r="I53" s="4" t="str">
        <f>IF(ISERROR(VLOOKUP(G53,data,7,FALSE)),"",VLOOKUP(G53,data,7,FALSE))</f>
        <v/>
      </c>
      <c r="J53" s="20" t="str">
        <f>IF(ISERROR(VLOOKUP(G53,data,8,FALSE)),"",VLOOKUP(G53,data,8,FALSE))</f>
        <v/>
      </c>
      <c r="K53" s="1"/>
      <c r="L53" s="4" t="str">
        <f>IF(ISERROR(VLOOKUP(K53,data,9,FALSE)),"",VLOOKUP(K53,data,9,FALSE))</f>
        <v/>
      </c>
      <c r="M53" s="4" t="str">
        <f>IF(ISERROR(VLOOKUP(K53,data,10,FALSE)),"",VLOOKUP(K53,data,10,FALSE))</f>
        <v/>
      </c>
      <c r="N53" s="20" t="str">
        <f>IF(ISERROR(VLOOKUP(K53,data,11,FALSE)),"",VLOOKUP(K53,data,11,FALSE))</f>
        <v/>
      </c>
      <c r="O53" s="1"/>
      <c r="P53" s="4" t="str">
        <f>IF(ISERROR(VLOOKUP(O53,data,12,FALSE)),"",VLOOKUP(O53,data,12,FALSE))</f>
        <v/>
      </c>
      <c r="Q53" s="4" t="str">
        <f>IF(ISERROR(VLOOKUP(O53,data,13,FALSE)),"",VLOOKUP(O53,data,13,FALSE))</f>
        <v/>
      </c>
      <c r="R53" s="20" t="str">
        <f>IF(ISERROR(VLOOKUP(O53,data,14,FALSE)),"",VLOOKUP(O53,data,14,FALSE))</f>
        <v/>
      </c>
      <c r="S53" s="1"/>
      <c r="T53" s="4" t="str">
        <f>IF(ISERROR(VLOOKUP(S53,data,15,FALSE)),"",VLOOKUP(S53,data,15,FALSE))</f>
        <v/>
      </c>
      <c r="U53" s="4" t="str">
        <f>IF(ISERROR(VLOOKUP(S53,data,16,FALSE)),"",VLOOKUP(S53,data,16,FALSE))</f>
        <v/>
      </c>
      <c r="V53" s="20" t="str">
        <f>IF(ISERROR(VLOOKUP(S53,data,17,FALSE)),"",VLOOKUP(S53,data,17,FALSE))</f>
        <v/>
      </c>
      <c r="W53" s="1"/>
      <c r="X53" s="4" t="str">
        <f>IF(ISERROR(VLOOKUP(W53,data,18,FALSE)),"",VLOOKUP(W53,data,18,FALSE))</f>
        <v/>
      </c>
      <c r="Y53" s="4" t="str">
        <f>IF(ISERROR(VLOOKUP(W53,data,19,FALSE)),"",VLOOKUP(W53,data,19,FALSE))</f>
        <v/>
      </c>
      <c r="Z53" s="20" t="str">
        <f>IF(ISERROR(VLOOKUP(W53,data,20,FALSE)),"",VLOOKUP(W53,data,20,FALSE))</f>
        <v/>
      </c>
      <c r="AA53" s="1"/>
      <c r="AB53" s="4" t="str">
        <f>IF(ISERROR(VLOOKUP(AA53,data,21,FALSE)),"",VLOOKUP(AA53,data,21,FALSE))</f>
        <v/>
      </c>
      <c r="AC53" s="6" t="str">
        <f>IF(ISERROR(VLOOKUP(AA53,data,22,FALSE)),"",VLOOKUP(AA53,data,22,FALSE))</f>
        <v/>
      </c>
      <c r="AD53" s="6" t="str">
        <f>IF(ISERROR(VLOOKUP(AA53,data,23,FALSE)),"",VLOOKUP(AA53,data,23,FALSE))</f>
        <v/>
      </c>
      <c r="AE53" s="112" t="str">
        <f>IF(ISERROR(VLOOKUP(#REF!,data,13,FALSE)),"",VLOOKUP(#REF!,data,13,FALSE))</f>
        <v/>
      </c>
      <c r="AF53" s="112"/>
      <c r="AG53" s="112"/>
    </row>
    <row r="54" spans="1:33" ht="14.1" customHeight="1" thickBot="1">
      <c r="A54" s="62"/>
      <c r="B54" s="114" t="s">
        <v>35</v>
      </c>
      <c r="C54" s="1"/>
      <c r="D54" s="115"/>
      <c r="E54" s="115"/>
      <c r="F54" s="116"/>
      <c r="G54" s="22"/>
      <c r="H54" s="115"/>
      <c r="I54" s="115"/>
      <c r="J54" s="116"/>
      <c r="K54" s="1"/>
      <c r="L54" s="115"/>
      <c r="M54" s="115"/>
      <c r="N54" s="116"/>
      <c r="O54" s="22"/>
      <c r="P54" s="115"/>
      <c r="Q54" s="115"/>
      <c r="R54" s="116"/>
      <c r="S54" s="22"/>
      <c r="T54" s="115"/>
      <c r="U54" s="115"/>
      <c r="V54" s="116"/>
      <c r="W54" s="22"/>
      <c r="X54" s="115"/>
      <c r="Y54" s="115"/>
      <c r="Z54" s="116"/>
      <c r="AA54" s="22"/>
      <c r="AB54" s="115"/>
      <c r="AC54" s="117"/>
      <c r="AD54" s="117"/>
      <c r="AE54" s="112" t="str">
        <f>IF(ISERROR(VLOOKUP(#REF!,data,13,FALSE)),"",VLOOKUP(#REF!,data,13,FALSE))</f>
        <v/>
      </c>
      <c r="AF54" s="112"/>
      <c r="AG54" s="112"/>
    </row>
    <row r="55" spans="1:33" ht="14.1" customHeight="1" thickBot="1">
      <c r="A55" s="118" t="str">
        <f>IF(C57="ILLEGAL","ILLEGAL","")</f>
        <v/>
      </c>
      <c r="B55" s="114" t="s">
        <v>36</v>
      </c>
      <c r="C55" s="2"/>
      <c r="D55" s="5"/>
      <c r="E55" s="5"/>
      <c r="F55" s="21"/>
      <c r="G55" s="2"/>
      <c r="H55" s="5"/>
      <c r="I55" s="5"/>
      <c r="J55" s="21"/>
      <c r="K55" s="2"/>
      <c r="L55" s="5"/>
      <c r="M55" s="5"/>
      <c r="N55" s="21"/>
      <c r="O55" s="2"/>
      <c r="P55" s="5"/>
      <c r="Q55" s="5"/>
      <c r="R55" s="21"/>
      <c r="S55" s="12"/>
      <c r="T55" s="5"/>
      <c r="U55" s="5"/>
      <c r="V55" s="21"/>
      <c r="W55" s="12"/>
      <c r="X55" s="5"/>
      <c r="Y55" s="5"/>
      <c r="Z55" s="21"/>
      <c r="AA55" s="2"/>
      <c r="AB55" s="5"/>
      <c r="AC55" s="7"/>
      <c r="AD55" s="7"/>
      <c r="AE55" s="17"/>
      <c r="AF55" s="17"/>
      <c r="AG55" s="17"/>
    </row>
    <row r="56" spans="1:33" ht="14.1" customHeight="1" thickBot="1">
      <c r="A56" s="119"/>
      <c r="B56" s="120" t="s">
        <v>37</v>
      </c>
      <c r="C56" s="3"/>
      <c r="D56" s="8">
        <f>SUM(D52:D55)</f>
        <v>0</v>
      </c>
      <c r="E56" s="8">
        <f>SUM(E52:E55)</f>
        <v>0</v>
      </c>
      <c r="F56" s="8">
        <f>SUM(F52:F55)</f>
        <v>0</v>
      </c>
      <c r="G56" s="147"/>
      <c r="H56" s="8">
        <f>SUM(H52:H55)</f>
        <v>0</v>
      </c>
      <c r="I56" s="8">
        <f>SUM(I52:I55)</f>
        <v>0</v>
      </c>
      <c r="J56" s="8">
        <f>SUM(J52:J55)</f>
        <v>0</v>
      </c>
      <c r="K56" s="147"/>
      <c r="L56" s="8">
        <f>SUM(L52:L55)</f>
        <v>0</v>
      </c>
      <c r="M56" s="8">
        <f>SUM(M52:M55)</f>
        <v>0</v>
      </c>
      <c r="N56" s="8">
        <f>SUM(N52:N55)</f>
        <v>0</v>
      </c>
      <c r="O56" s="147"/>
      <c r="P56" s="8">
        <f>SUM(P52:P55)</f>
        <v>0</v>
      </c>
      <c r="Q56" s="8">
        <f>SUM(Q52:Q55)</f>
        <v>0</v>
      </c>
      <c r="R56" s="8">
        <f>SUM(R52:R55)</f>
        <v>0</v>
      </c>
      <c r="S56" s="147"/>
      <c r="T56" s="8">
        <f>SUM(T52:T55)</f>
        <v>0</v>
      </c>
      <c r="U56" s="8">
        <f>SUM(U52:U55)</f>
        <v>0</v>
      </c>
      <c r="V56" s="8">
        <f>SUM(V52:V55)</f>
        <v>0</v>
      </c>
      <c r="W56" s="147"/>
      <c r="X56" s="8">
        <f>SUM(X52:X55)</f>
        <v>0</v>
      </c>
      <c r="Y56" s="8">
        <f>SUM(Y52:Y55)</f>
        <v>0</v>
      </c>
      <c r="Z56" s="8">
        <f>SUM(Z52:Z55)</f>
        <v>0</v>
      </c>
      <c r="AA56" s="147"/>
      <c r="AB56" s="8">
        <f>SUM(AB52:AB55)</f>
        <v>0</v>
      </c>
      <c r="AC56" s="8">
        <f>SUM(AC52:AC55)</f>
        <v>0</v>
      </c>
      <c r="AD56" s="8">
        <f>SUM(AD52:AD55)</f>
        <v>0</v>
      </c>
      <c r="AE56" s="8">
        <f>SUM(F56,J56,N56,R56,V56,Z56,AD56)</f>
        <v>0</v>
      </c>
      <c r="AF56" s="122">
        <v>0</v>
      </c>
      <c r="AG56" s="123"/>
    </row>
    <row r="57" spans="1:33" ht="14.1" customHeight="1" thickBot="1">
      <c r="A57" s="124">
        <f>COUNTIF(C58:AC58,"Cannot Convert")</f>
        <v>0</v>
      </c>
      <c r="B57" s="125" t="s">
        <v>38</v>
      </c>
      <c r="C57" s="126" t="str">
        <f>IF(AND(E56&gt;$AA$1,D56&gt;$X$1),"ILLEGAL",IF(E56&gt;$AA$1,"Full-Time Driver",""))</f>
        <v/>
      </c>
      <c r="D57" s="127"/>
      <c r="E57" s="128"/>
      <c r="F57" s="127"/>
      <c r="G57" s="126" t="str">
        <f>IF(AND(I56&gt;$AA$1,H56&gt;$X$1),"ILLEGAL",IF(I56&gt;$AA$1,"Full-Time Driver",""))</f>
        <v/>
      </c>
      <c r="H57" s="127"/>
      <c r="I57" s="128"/>
      <c r="J57" s="127"/>
      <c r="K57" s="126" t="str">
        <f>IF(AND(M56&gt;$AA$1,L56&gt;$X$1),"ILLEGAL",IF(M56&gt;$AA$1,"Full-Time Driver",""))</f>
        <v/>
      </c>
      <c r="L57" s="127"/>
      <c r="M57" s="128"/>
      <c r="N57" s="127"/>
      <c r="O57" s="126" t="str">
        <f>IF(AND(Q56&gt;$AA$1,P56&gt;$X$1),"ILLEGAL",IF(Q56&gt;$AA$1,"Full-Time Driver",""))</f>
        <v/>
      </c>
      <c r="P57" s="127"/>
      <c r="Q57" s="128"/>
      <c r="R57" s="127"/>
      <c r="S57" s="126" t="str">
        <f>IF(AND(U56&gt;$AA$1,T56&gt;$X$1),"ILLEGAL",IF(U56&gt;$AA$1,"Full-Time Driver",""))</f>
        <v/>
      </c>
      <c r="T57" s="127"/>
      <c r="U57" s="128"/>
      <c r="V57" s="127"/>
      <c r="W57" s="126" t="str">
        <f>IF(AND(Y56&gt;$AA$1,X56&gt;$X$1),"ILLEGAL",IF(Y56&gt;$AA$1,"Full-Time Driver",""))</f>
        <v/>
      </c>
      <c r="X57" s="127"/>
      <c r="Y57" s="128"/>
      <c r="Z57" s="127"/>
      <c r="AA57" s="126" t="str">
        <f>IF(AND(AC56&gt;$AA$1,AB56&gt;$X$1),"ILLEGAL",IF(AC56&gt;$AA$1,"Full-Time Driver",""))</f>
        <v/>
      </c>
      <c r="AB57" s="127"/>
      <c r="AC57" s="128"/>
      <c r="AD57" s="128"/>
      <c r="AE57" s="126" t="str">
        <f>IF($AE$1&lt;AE56,"Working Time Policy Breach","Compliant to Working Time Policy")</f>
        <v>Compliant to Working Time Policy</v>
      </c>
      <c r="AF57" s="128"/>
      <c r="AG57" s="128"/>
    </row>
    <row r="58" spans="1:33" s="75" customFormat="1" ht="14.1" customHeight="1" thickTop="1" thickBot="1">
      <c r="A58" s="129" t="str">
        <f>IF(A57&gt;0,"Cannot Convert","")</f>
        <v/>
      </c>
      <c r="B58" s="135" t="s">
        <v>11</v>
      </c>
      <c r="C58" s="131" t="str">
        <f>IF(D56&gt;$X$1,"Cannot Convert","")</f>
        <v/>
      </c>
      <c r="D58" s="132"/>
      <c r="E58" s="133"/>
      <c r="F58" s="132"/>
      <c r="G58" s="131" t="str">
        <f>IF(H56&gt;$X$1,"Cannot Convert","")</f>
        <v/>
      </c>
      <c r="H58" s="132"/>
      <c r="I58" s="133"/>
      <c r="J58" s="132"/>
      <c r="K58" s="131" t="str">
        <f>IF(L56&gt;$X$1,"Cannot Convert","")</f>
        <v/>
      </c>
      <c r="L58" s="132"/>
      <c r="M58" s="133"/>
      <c r="N58" s="132"/>
      <c r="O58" s="131" t="str">
        <f>IF(P56&gt;$X$1,"Cannot Convert","")</f>
        <v/>
      </c>
      <c r="P58" s="132"/>
      <c r="Q58" s="133"/>
      <c r="R58" s="132"/>
      <c r="S58" s="131" t="str">
        <f>IF(T56&gt;$X$1,"Cannot Convert","")</f>
        <v/>
      </c>
      <c r="T58" s="132"/>
      <c r="U58" s="133"/>
      <c r="V58" s="132"/>
      <c r="W58" s="131" t="str">
        <f>IF(X56&gt;$X$1,"Cannot Convert","")</f>
        <v/>
      </c>
      <c r="X58" s="132"/>
      <c r="Y58" s="133"/>
      <c r="Z58" s="132"/>
      <c r="AA58" s="131" t="str">
        <f>IF(AB56&gt;$X$1,"Cannot Convert","")</f>
        <v/>
      </c>
      <c r="AB58" s="132"/>
      <c r="AC58" s="133"/>
      <c r="AD58" s="133"/>
      <c r="AE58" s="134" t="s">
        <v>39</v>
      </c>
      <c r="AF58" s="133"/>
      <c r="AG58" s="133"/>
    </row>
    <row r="59" spans="1:33" ht="25.5" thickTop="1" thickBot="1">
      <c r="A59" s="101" t="s">
        <v>23</v>
      </c>
      <c r="B59" s="102"/>
      <c r="C59" s="103" t="s">
        <v>24</v>
      </c>
      <c r="D59" s="104" t="s">
        <v>25</v>
      </c>
      <c r="E59" s="104" t="s">
        <v>26</v>
      </c>
      <c r="F59" s="105" t="s">
        <v>27</v>
      </c>
      <c r="G59" s="103" t="s">
        <v>24</v>
      </c>
      <c r="H59" s="104" t="s">
        <v>25</v>
      </c>
      <c r="I59" s="104" t="s">
        <v>26</v>
      </c>
      <c r="J59" s="105" t="s">
        <v>27</v>
      </c>
      <c r="K59" s="103" t="s">
        <v>24</v>
      </c>
      <c r="L59" s="104" t="s">
        <v>25</v>
      </c>
      <c r="M59" s="104" t="s">
        <v>26</v>
      </c>
      <c r="N59" s="105" t="s">
        <v>27</v>
      </c>
      <c r="O59" s="103" t="s">
        <v>24</v>
      </c>
      <c r="P59" s="104" t="s">
        <v>25</v>
      </c>
      <c r="Q59" s="104" t="s">
        <v>26</v>
      </c>
      <c r="R59" s="105" t="s">
        <v>27</v>
      </c>
      <c r="S59" s="103" t="s">
        <v>24</v>
      </c>
      <c r="T59" s="104" t="s">
        <v>25</v>
      </c>
      <c r="U59" s="104" t="s">
        <v>26</v>
      </c>
      <c r="V59" s="105" t="s">
        <v>27</v>
      </c>
      <c r="W59" s="103" t="s">
        <v>24</v>
      </c>
      <c r="X59" s="104" t="s">
        <v>25</v>
      </c>
      <c r="Y59" s="104" t="s">
        <v>26</v>
      </c>
      <c r="Z59" s="105" t="s">
        <v>27</v>
      </c>
      <c r="AA59" s="103" t="s">
        <v>24</v>
      </c>
      <c r="AB59" s="104" t="s">
        <v>25</v>
      </c>
      <c r="AC59" s="106" t="s">
        <v>26</v>
      </c>
      <c r="AD59" s="105" t="s">
        <v>27</v>
      </c>
      <c r="AE59" s="107" t="s">
        <v>28</v>
      </c>
      <c r="AF59" s="104" t="s">
        <v>29</v>
      </c>
      <c r="AG59" s="104" t="s">
        <v>30</v>
      </c>
    </row>
    <row r="60" spans="1:33" ht="14.1" customHeight="1" thickBot="1">
      <c r="A60" s="63"/>
      <c r="B60" s="108" t="s">
        <v>32</v>
      </c>
      <c r="C60" s="1"/>
      <c r="D60" s="4" t="str">
        <f>IF(ISERROR(VLOOKUP(C60,data,3,FALSE)),"",VLOOKUP(C60,data,3,FALSE))</f>
        <v/>
      </c>
      <c r="E60" s="4" t="str">
        <f>IF(ISERROR(VLOOKUP(C60,data,4,FALSE)),"",VLOOKUP(C60,data,4,FALSE))</f>
        <v/>
      </c>
      <c r="F60" s="20" t="str">
        <f>IF(ISERROR(VLOOKUP(C60,data,5,FALSE)),"",VLOOKUP(C60,data,5,FALSE))</f>
        <v/>
      </c>
      <c r="G60" s="1"/>
      <c r="H60" s="4" t="str">
        <f>IF(ISERROR(VLOOKUP(G60,data,6,FALSE)),"",VLOOKUP(G60,data,6,FALSE))</f>
        <v/>
      </c>
      <c r="I60" s="4" t="str">
        <f>IF(ISERROR(VLOOKUP(G60,data,7,FALSE)),"",VLOOKUP(G60,data,7,FALSE))</f>
        <v/>
      </c>
      <c r="J60" s="20" t="str">
        <f>IF(ISERROR(VLOOKUP(G60,data,8,FALSE)),"",VLOOKUP(G60,data,8,FALSE))</f>
        <v/>
      </c>
      <c r="K60" s="1"/>
      <c r="L60" s="109" t="str">
        <f>IF(ISERROR(VLOOKUP(K60,data,9,FALSE)),"",VLOOKUP(K60,data,9,FALSE))</f>
        <v/>
      </c>
      <c r="M60" s="109" t="str">
        <f>IF(ISERROR(VLOOKUP(K60,data,10,FALSE)),"",VLOOKUP(K60,data,10,FALSE))</f>
        <v/>
      </c>
      <c r="N60" s="110" t="str">
        <f>IF(ISERROR(VLOOKUP(K60,data,11,FALSE)),"",VLOOKUP(K60,data,11,FALSE))</f>
        <v/>
      </c>
      <c r="O60" s="1"/>
      <c r="P60" s="109" t="str">
        <f>IF(ISERROR(VLOOKUP(O60,data,12,FALSE)),"",VLOOKUP(O60,data,12,FALSE))</f>
        <v/>
      </c>
      <c r="Q60" s="109" t="str">
        <f>IF(ISERROR(VLOOKUP(O60,data,13,FALSE)),"",VLOOKUP(O60,data,13,FALSE))</f>
        <v/>
      </c>
      <c r="R60" s="110" t="str">
        <f>IF(ISERROR(VLOOKUP(O60,data,14,FALSE)),"",VLOOKUP(O60,data,14,FALSE))</f>
        <v/>
      </c>
      <c r="S60" s="1"/>
      <c r="T60" s="109" t="str">
        <f>IF(ISERROR(VLOOKUP(S60,data,15,FALSE)),"",VLOOKUP(S60,data,15,FALSE))</f>
        <v/>
      </c>
      <c r="U60" s="109" t="str">
        <f>IF(ISERROR(VLOOKUP(S60,data,16,FALSE)),"",VLOOKUP(S60,data,16,FALSE))</f>
        <v/>
      </c>
      <c r="V60" s="110" t="str">
        <f>IF(ISERROR(VLOOKUP(S60,data,17,FALSE)),"",VLOOKUP(S60,data,17,FALSE))</f>
        <v/>
      </c>
      <c r="W60" s="1"/>
      <c r="X60" s="109" t="str">
        <f>IF(ISERROR(VLOOKUP(V60,data,19,FALSE)),"",VLOOKUP(V60,data,19,FALSE))</f>
        <v/>
      </c>
      <c r="Y60" s="109" t="str">
        <f>IF(ISERROR(VLOOKUP(W60,data,19,FALSE)),"",VLOOKUP(W60,data,19,FALSE))</f>
        <v/>
      </c>
      <c r="Z60" s="110" t="str">
        <f>IF(ISERROR(VLOOKUP(W60,data,20,FALSE)),"",VLOOKUP(W60,data,20,FALSE))</f>
        <v/>
      </c>
      <c r="AA60" s="1"/>
      <c r="AB60" s="109" t="str">
        <f>IF(ISERROR(VLOOKUP(AA60,data,21,FALSE)),"",VLOOKUP(AA60,data,21,FALSE))</f>
        <v/>
      </c>
      <c r="AC60" s="111" t="str">
        <f>IF(ISERROR(VLOOKUP(AA60,data,22,FALSE)),"",VLOOKUP(AA60,data,22,FALSE))</f>
        <v/>
      </c>
      <c r="AD60" s="111" t="str">
        <f>IF(ISERROR(VLOOKUP(AA60,data,23,FALSE)),"",VLOOKUP(AA60,data,23,FALSE))</f>
        <v/>
      </c>
      <c r="AE60" s="112"/>
      <c r="AF60" s="112"/>
      <c r="AG60" s="112"/>
    </row>
    <row r="61" spans="1:33" ht="14.1" customHeight="1" thickBot="1">
      <c r="A61" s="113" t="s">
        <v>33</v>
      </c>
      <c r="B61" s="114" t="s">
        <v>34</v>
      </c>
      <c r="C61" s="1"/>
      <c r="D61" s="4" t="str">
        <f>IF(ISERROR(VLOOKUP(C61,data,3,FALSE)),"",VLOOKUP(C61,data,3,FALSE))</f>
        <v/>
      </c>
      <c r="E61" s="4" t="str">
        <f>IF(ISERROR(VLOOKUP(C61,data,4,FALSE)),"",VLOOKUP(C61,data,4,FALSE))</f>
        <v/>
      </c>
      <c r="F61" s="20" t="str">
        <f>IF(ISERROR(VLOOKUP(C61,data,5,FALSE)),"",VLOOKUP(C61,data,5,FALSE))</f>
        <v/>
      </c>
      <c r="G61" s="1"/>
      <c r="H61" s="4" t="str">
        <f>IF(ISERROR(VLOOKUP(G61,data,6,FALSE)),"",VLOOKUP(G61,data,6,FALSE))</f>
        <v/>
      </c>
      <c r="I61" s="4" t="str">
        <f>IF(ISERROR(VLOOKUP(G61,data,7,FALSE)),"",VLOOKUP(G61,data,7,FALSE))</f>
        <v/>
      </c>
      <c r="J61" s="20" t="str">
        <f>IF(ISERROR(VLOOKUP(G61,data,8,FALSE)),"",VLOOKUP(G61,data,8,FALSE))</f>
        <v/>
      </c>
      <c r="K61" s="1"/>
      <c r="L61" s="109" t="str">
        <f>IF(ISERROR(VLOOKUP(K61,data,9,FALSE)),"",VLOOKUP(K61,data,9,FALSE))</f>
        <v/>
      </c>
      <c r="M61" s="109" t="str">
        <f>IF(ISERROR(VLOOKUP(K61,data,10,FALSE)),"",VLOOKUP(K61,data,10,FALSE))</f>
        <v/>
      </c>
      <c r="N61" s="110" t="str">
        <f>IF(ISERROR(VLOOKUP(K61,data,11,FALSE)),"",VLOOKUP(K61,data,11,FALSE))</f>
        <v/>
      </c>
      <c r="O61" s="1"/>
      <c r="P61" s="109" t="str">
        <f>IF(ISERROR(VLOOKUP(O61,data,12,FALSE)),"",VLOOKUP(O61,data,12,FALSE))</f>
        <v/>
      </c>
      <c r="Q61" s="109" t="str">
        <f>IF(ISERROR(VLOOKUP(O61,data,13,FALSE)),"",VLOOKUP(O61,data,13,FALSE))</f>
        <v/>
      </c>
      <c r="R61" s="110" t="str">
        <f>IF(ISERROR(VLOOKUP(O61,data,14,FALSE)),"",VLOOKUP(O61,data,14,FALSE))</f>
        <v/>
      </c>
      <c r="S61" s="1"/>
      <c r="T61" s="109" t="str">
        <f>IF(ISERROR(VLOOKUP(S61,data,15,FALSE)),"",VLOOKUP(S61,data,15,FALSE))</f>
        <v/>
      </c>
      <c r="U61" s="109" t="str">
        <f>IF(ISERROR(VLOOKUP(S61,data,16,FALSE)),"",VLOOKUP(S61,data,16,FALSE))</f>
        <v/>
      </c>
      <c r="V61" s="110" t="str">
        <f>IF(ISERROR(VLOOKUP(S61,data,17,FALSE)),"",VLOOKUP(S61,data,17,FALSE))</f>
        <v/>
      </c>
      <c r="W61" s="1"/>
      <c r="X61" s="109" t="str">
        <f>IF(ISERROR(VLOOKUP(W61,data,18,FALSE)),"",VLOOKUP(W61,data,18,FALSE))</f>
        <v/>
      </c>
      <c r="Y61" s="109" t="str">
        <f>IF(ISERROR(VLOOKUP(W61,data,19,FALSE)),"",VLOOKUP(W61,data,19,FALSE))</f>
        <v/>
      </c>
      <c r="Z61" s="110" t="str">
        <f>IF(ISERROR(VLOOKUP(W61,data,20,FALSE)),"",VLOOKUP(W61,data,20,FALSE))</f>
        <v/>
      </c>
      <c r="AA61" s="1"/>
      <c r="AB61" s="109" t="str">
        <f>IF(ISERROR(VLOOKUP(AA61,data,21,FALSE)),"",VLOOKUP(AA61,data,21,FALSE))</f>
        <v/>
      </c>
      <c r="AC61" s="111" t="str">
        <f>IF(ISERROR(VLOOKUP(AA61,data,22,FALSE)),"",VLOOKUP(AA61,data,22,FALSE))</f>
        <v/>
      </c>
      <c r="AD61" s="111" t="str">
        <f>IF(ISERROR(VLOOKUP(AA61,data,23,FALSE)),"",VLOOKUP(AA61,data,23,FALSE))</f>
        <v/>
      </c>
      <c r="AE61" s="112" t="str">
        <f>IF(ISERROR(VLOOKUP(#REF!,data,13,FALSE)),"",VLOOKUP(#REF!,data,13,FALSE))</f>
        <v/>
      </c>
      <c r="AF61" s="112"/>
      <c r="AG61" s="112"/>
    </row>
    <row r="62" spans="1:33" ht="14.1" customHeight="1" thickBot="1">
      <c r="A62" s="62"/>
      <c r="B62" s="114" t="s">
        <v>35</v>
      </c>
      <c r="C62" s="22"/>
      <c r="D62" s="115"/>
      <c r="E62" s="115"/>
      <c r="F62" s="116"/>
      <c r="G62" s="22"/>
      <c r="H62" s="115"/>
      <c r="I62" s="115"/>
      <c r="J62" s="116"/>
      <c r="K62" s="22"/>
      <c r="L62" s="115"/>
      <c r="M62" s="115"/>
      <c r="N62" s="116"/>
      <c r="O62" s="22"/>
      <c r="P62" s="115"/>
      <c r="Q62" s="115"/>
      <c r="R62" s="116"/>
      <c r="S62" s="22"/>
      <c r="T62" s="115"/>
      <c r="U62" s="115"/>
      <c r="V62" s="116"/>
      <c r="W62" s="22"/>
      <c r="X62" s="115"/>
      <c r="Y62" s="115"/>
      <c r="Z62" s="116"/>
      <c r="AA62" s="22"/>
      <c r="AB62" s="115"/>
      <c r="AC62" s="117"/>
      <c r="AD62" s="117"/>
      <c r="AE62" s="112" t="str">
        <f>IF(ISERROR(VLOOKUP(#REF!,data,13,FALSE)),"",VLOOKUP(#REF!,data,13,FALSE))</f>
        <v/>
      </c>
      <c r="AF62" s="112"/>
      <c r="AG62" s="112"/>
    </row>
    <row r="63" spans="1:33" ht="14.1" customHeight="1" thickBot="1">
      <c r="A63" s="118" t="str">
        <f>IF(C65="ILLEGAL","ILLEGAL","")</f>
        <v/>
      </c>
      <c r="B63" s="114" t="s">
        <v>36</v>
      </c>
      <c r="C63" s="2"/>
      <c r="D63" s="5"/>
      <c r="E63" s="5"/>
      <c r="F63" s="21"/>
      <c r="G63" s="2"/>
      <c r="H63" s="5"/>
      <c r="I63" s="5"/>
      <c r="J63" s="21"/>
      <c r="K63" s="2"/>
      <c r="L63" s="5"/>
      <c r="M63" s="5"/>
      <c r="N63" s="21"/>
      <c r="O63" s="2"/>
      <c r="P63" s="5"/>
      <c r="Q63" s="5"/>
      <c r="R63" s="21"/>
      <c r="S63" s="2"/>
      <c r="T63" s="5"/>
      <c r="U63" s="5"/>
      <c r="V63" s="21"/>
      <c r="W63" s="2"/>
      <c r="X63" s="5"/>
      <c r="Y63" s="5"/>
      <c r="Z63" s="21"/>
      <c r="AA63" s="2"/>
      <c r="AB63" s="5"/>
      <c r="AC63" s="7"/>
      <c r="AD63" s="7"/>
      <c r="AE63" s="17"/>
      <c r="AF63" s="17"/>
      <c r="AG63" s="17"/>
    </row>
    <row r="64" spans="1:33" ht="14.1" customHeight="1" thickBot="1">
      <c r="A64" s="119"/>
      <c r="B64" s="120" t="s">
        <v>37</v>
      </c>
      <c r="C64" s="3"/>
      <c r="D64" s="121">
        <f>SUM(D60:D63)</f>
        <v>0</v>
      </c>
      <c r="E64" s="121">
        <f>SUM(E60:E63)</f>
        <v>0</v>
      </c>
      <c r="F64" s="121">
        <f>SUM(F60:F63)</f>
        <v>0</v>
      </c>
      <c r="G64" s="3"/>
      <c r="H64" s="121">
        <f>SUM(H60:H63)</f>
        <v>0</v>
      </c>
      <c r="I64" s="121">
        <f>SUM(I60:I63)</f>
        <v>0</v>
      </c>
      <c r="J64" s="121">
        <f>SUM(J60:J63)</f>
        <v>0</v>
      </c>
      <c r="K64" s="3"/>
      <c r="L64" s="121">
        <f>SUM(L60:L63)</f>
        <v>0</v>
      </c>
      <c r="M64" s="121">
        <f>SUM(M60:M63)</f>
        <v>0</v>
      </c>
      <c r="N64" s="121">
        <f>SUM(N60:N63)</f>
        <v>0</v>
      </c>
      <c r="O64" s="3"/>
      <c r="P64" s="121">
        <f>SUM(P60:P63)</f>
        <v>0</v>
      </c>
      <c r="Q64" s="121">
        <f>SUM(Q60:Q63)</f>
        <v>0</v>
      </c>
      <c r="R64" s="121">
        <f>SUM(R60:R63)</f>
        <v>0</v>
      </c>
      <c r="S64" s="3"/>
      <c r="T64" s="121">
        <f>SUM(T60:T63)</f>
        <v>0</v>
      </c>
      <c r="U64" s="121">
        <f>SUM(U60:U63)</f>
        <v>0</v>
      </c>
      <c r="V64" s="121">
        <f>SUM(V60:V63)</f>
        <v>0</v>
      </c>
      <c r="W64" s="3"/>
      <c r="X64" s="121">
        <f>SUM(X60:X63)</f>
        <v>0</v>
      </c>
      <c r="Y64" s="121">
        <f>SUM(Y60:Y63)</f>
        <v>0</v>
      </c>
      <c r="Z64" s="121">
        <f>SUM(Z60:Z63)</f>
        <v>0</v>
      </c>
      <c r="AA64" s="3"/>
      <c r="AB64" s="121">
        <f>SUM(AB60:AB63)</f>
        <v>0</v>
      </c>
      <c r="AC64" s="121">
        <f>SUM(AC60:AC63)</f>
        <v>0</v>
      </c>
      <c r="AD64" s="121">
        <f>SUM(AD60:AD63)</f>
        <v>0</v>
      </c>
      <c r="AE64" s="121">
        <f>SUM(F64,J64,N64,R64,V64,Z64,AD64)</f>
        <v>0</v>
      </c>
      <c r="AF64" s="122">
        <v>0</v>
      </c>
      <c r="AG64" s="123"/>
    </row>
    <row r="65" spans="1:33" ht="14.1" customHeight="1" thickBot="1">
      <c r="A65" s="124">
        <f>COUNTIF(C66:AC66,"Cannot Convert")</f>
        <v>0</v>
      </c>
      <c r="B65" s="125" t="s">
        <v>38</v>
      </c>
      <c r="C65" s="126" t="str">
        <f>IF(AND(E64&gt;$AA$1,D64&gt;$X$1),"ILLEGAL",IF(E64&gt;$AA$1,"Full-Time Driver",""))</f>
        <v/>
      </c>
      <c r="D65" s="127"/>
      <c r="E65" s="128"/>
      <c r="F65" s="127"/>
      <c r="G65" s="126" t="str">
        <f>IF(AND(I64&gt;$AA$1,H64&gt;$X$1),"ILLEGAL",IF(I64&gt;$AA$1,"Full-Time Driver",""))</f>
        <v/>
      </c>
      <c r="H65" s="127"/>
      <c r="I65" s="128"/>
      <c r="J65" s="127"/>
      <c r="K65" s="126" t="str">
        <f>IF(AND(M64&gt;$AA$1,L64&gt;$X$1),"ILLEGAL",IF(M64&gt;$AA$1,"Full-Time Driver",""))</f>
        <v/>
      </c>
      <c r="L65" s="127"/>
      <c r="M65" s="128"/>
      <c r="N65" s="127"/>
      <c r="O65" s="126" t="str">
        <f>IF(AND(Q64&gt;$AA$1,P64&gt;$X$1),"ILLEGAL",IF(Q64&gt;$AA$1,"Full-Time Driver",""))</f>
        <v/>
      </c>
      <c r="P65" s="127"/>
      <c r="Q65" s="128"/>
      <c r="R65" s="127"/>
      <c r="S65" s="126" t="str">
        <f>IF(AND(U64&gt;$AA$1,T64&gt;$X$1),"ILLEGAL",IF(U64&gt;$AA$1,"Full-Time Driver",""))</f>
        <v/>
      </c>
      <c r="T65" s="127"/>
      <c r="U65" s="128"/>
      <c r="V65" s="127"/>
      <c r="W65" s="126" t="str">
        <f>IF(AND(Y64&gt;$AA$1,X64&gt;$X$1),"ILLEGAL",IF(Y64&gt;$AA$1,"Full-Time Driver",""))</f>
        <v/>
      </c>
      <c r="X65" s="127"/>
      <c r="Y65" s="128"/>
      <c r="Z65" s="127"/>
      <c r="AA65" s="126" t="str">
        <f>IF(AND(AC64&gt;$AA$1,AB64&gt;$X$1),"ILLEGAL",IF(AC64&gt;$AA$1,"Full-Time Driver",""))</f>
        <v/>
      </c>
      <c r="AB65" s="127"/>
      <c r="AC65" s="128"/>
      <c r="AD65" s="128"/>
      <c r="AE65" s="126" t="str">
        <f>IF($AE$1&lt;AE64,"Working Time Policy Breach","Compliant to Working Time Policy")</f>
        <v>Compliant to Working Time Policy</v>
      </c>
      <c r="AF65" s="128"/>
      <c r="AG65" s="128"/>
    </row>
    <row r="66" spans="1:33" s="75" customFormat="1" ht="14.1" customHeight="1" thickTop="1" thickBot="1">
      <c r="A66" s="129" t="str">
        <f>IF(A65&gt;0,"Cannot Convert","")</f>
        <v/>
      </c>
      <c r="B66" s="135" t="s">
        <v>11</v>
      </c>
      <c r="C66" s="131" t="str">
        <f>IF(D64&gt;$X$1,"Cannot Convert","")</f>
        <v/>
      </c>
      <c r="D66" s="132"/>
      <c r="E66" s="133"/>
      <c r="F66" s="132"/>
      <c r="G66" s="131" t="str">
        <f>IF(H64&gt;$X$1,"Cannot Convert","")</f>
        <v/>
      </c>
      <c r="H66" s="132"/>
      <c r="I66" s="133"/>
      <c r="J66" s="132"/>
      <c r="K66" s="131" t="str">
        <f>IF(L64&gt;$X$1,"Cannot Convert","")</f>
        <v/>
      </c>
      <c r="L66" s="132"/>
      <c r="M66" s="133"/>
      <c r="N66" s="132"/>
      <c r="O66" s="131" t="str">
        <f>IF(P64&gt;$X$1,"Cannot Convert","")</f>
        <v/>
      </c>
      <c r="P66" s="132"/>
      <c r="Q66" s="133"/>
      <c r="R66" s="132"/>
      <c r="S66" s="131" t="str">
        <f>IF(T64&gt;$X$1,"Cannot Convert","")</f>
        <v/>
      </c>
      <c r="T66" s="132"/>
      <c r="U66" s="133"/>
      <c r="V66" s="132"/>
      <c r="W66" s="131" t="str">
        <f>IF(X64&gt;$X$1,"Cannot Convert","")</f>
        <v/>
      </c>
      <c r="X66" s="132"/>
      <c r="Y66" s="133"/>
      <c r="Z66" s="132"/>
      <c r="AA66" s="131" t="str">
        <f>IF(AB64&gt;$X$1,"Cannot Convert","")</f>
        <v/>
      </c>
      <c r="AB66" s="132"/>
      <c r="AC66" s="133"/>
      <c r="AD66" s="133"/>
      <c r="AE66" s="134" t="s">
        <v>39</v>
      </c>
      <c r="AF66" s="133"/>
      <c r="AG66" s="133"/>
    </row>
    <row r="67" spans="1:33" ht="25.5" thickTop="1" thickBot="1">
      <c r="A67" s="101" t="s">
        <v>23</v>
      </c>
      <c r="B67" s="102"/>
      <c r="C67" s="103" t="s">
        <v>24</v>
      </c>
      <c r="D67" s="104" t="s">
        <v>25</v>
      </c>
      <c r="E67" s="104" t="s">
        <v>26</v>
      </c>
      <c r="F67" s="105" t="s">
        <v>27</v>
      </c>
      <c r="G67" s="103" t="s">
        <v>24</v>
      </c>
      <c r="H67" s="104" t="s">
        <v>25</v>
      </c>
      <c r="I67" s="104" t="s">
        <v>26</v>
      </c>
      <c r="J67" s="105" t="s">
        <v>27</v>
      </c>
      <c r="K67" s="103" t="s">
        <v>24</v>
      </c>
      <c r="L67" s="104" t="s">
        <v>25</v>
      </c>
      <c r="M67" s="104" t="s">
        <v>26</v>
      </c>
      <c r="N67" s="105" t="s">
        <v>27</v>
      </c>
      <c r="O67" s="103" t="s">
        <v>24</v>
      </c>
      <c r="P67" s="104" t="s">
        <v>25</v>
      </c>
      <c r="Q67" s="104" t="s">
        <v>26</v>
      </c>
      <c r="R67" s="105" t="s">
        <v>27</v>
      </c>
      <c r="S67" s="103" t="s">
        <v>24</v>
      </c>
      <c r="T67" s="104" t="s">
        <v>25</v>
      </c>
      <c r="U67" s="104" t="s">
        <v>26</v>
      </c>
      <c r="V67" s="105" t="s">
        <v>27</v>
      </c>
      <c r="W67" s="103" t="s">
        <v>24</v>
      </c>
      <c r="X67" s="104" t="s">
        <v>25</v>
      </c>
      <c r="Y67" s="104" t="s">
        <v>26</v>
      </c>
      <c r="Z67" s="105" t="s">
        <v>27</v>
      </c>
      <c r="AA67" s="103" t="s">
        <v>24</v>
      </c>
      <c r="AB67" s="104" t="s">
        <v>25</v>
      </c>
      <c r="AC67" s="106" t="s">
        <v>26</v>
      </c>
      <c r="AD67" s="105" t="s">
        <v>27</v>
      </c>
      <c r="AE67" s="107" t="s">
        <v>28</v>
      </c>
      <c r="AF67" s="104" t="s">
        <v>29</v>
      </c>
      <c r="AG67" s="104" t="s">
        <v>30</v>
      </c>
    </row>
    <row r="68" spans="1:33" ht="14.1" customHeight="1" thickBot="1">
      <c r="A68" s="62"/>
      <c r="B68" s="108" t="s">
        <v>32</v>
      </c>
      <c r="C68" s="1"/>
      <c r="D68" s="4" t="str">
        <f>IF(ISERROR(VLOOKUP(C68,data,3,FALSE)),"",VLOOKUP(C68,data,3,FALSE))</f>
        <v/>
      </c>
      <c r="E68" s="4" t="str">
        <f>IF(ISERROR(VLOOKUP(C68,data,4,FALSE)),"",VLOOKUP(C68,data,4,FALSE))</f>
        <v/>
      </c>
      <c r="F68" s="4" t="str">
        <f>IF(ISERROR(VLOOKUP(C68,data,5,FALSE)),"",VLOOKUP(C68,data,5,FALSE))</f>
        <v/>
      </c>
      <c r="G68" s="1"/>
      <c r="H68" s="4" t="str">
        <f>IF(ISERROR(VLOOKUP(G68,data,6,FALSE)),"",VLOOKUP(G68,data,6,FALSE))</f>
        <v/>
      </c>
      <c r="I68" s="4" t="str">
        <f>IF(ISERROR(VLOOKUP(G68,data,7,FALSE)),"",VLOOKUP(G68,data,7,FALSE))</f>
        <v/>
      </c>
      <c r="J68" s="20" t="str">
        <f>IF(ISERROR(VLOOKUP(G68,data,8,FALSE)),"",VLOOKUP(G68,data,8,FALSE))</f>
        <v/>
      </c>
      <c r="K68" s="1"/>
      <c r="L68" s="4" t="str">
        <f>IF(ISERROR(VLOOKUP(K68,data,9,FALSE)),"",VLOOKUP(K68,data,9,FALSE))</f>
        <v/>
      </c>
      <c r="M68" s="4" t="str">
        <f>IF(ISERROR(VLOOKUP(K68,data,10,FALSE)),"",VLOOKUP(K68,data,10,FALSE))</f>
        <v/>
      </c>
      <c r="N68" s="20" t="str">
        <f>IF(ISERROR(VLOOKUP(K68,data,11,FALSE)),"",VLOOKUP(K68,data,11,FALSE))</f>
        <v/>
      </c>
      <c r="O68" s="1"/>
      <c r="P68" s="4" t="str">
        <f>IF(ISERROR(VLOOKUP(O68,data,12,FALSE)),"",VLOOKUP(O68,data,12,FALSE))</f>
        <v/>
      </c>
      <c r="Q68" s="4" t="str">
        <f>IF(ISERROR(VLOOKUP(O68,data,13,FALSE)),"",VLOOKUP(O68,data,13,FALSE))</f>
        <v/>
      </c>
      <c r="R68" s="20" t="str">
        <f>IF(ISERROR(VLOOKUP(O68,data,14,FALSE)),"",VLOOKUP(O68,data,14,FALSE))</f>
        <v/>
      </c>
      <c r="S68" s="1"/>
      <c r="T68" s="4" t="str">
        <f>IF(ISERROR(VLOOKUP(S68,data,15,FALSE)),"",VLOOKUP(S68,data,15,FALSE))</f>
        <v/>
      </c>
      <c r="U68" s="4" t="str">
        <f>IF(ISERROR(VLOOKUP(S68,data,16,FALSE)),"",VLOOKUP(S68,data,16,FALSE))</f>
        <v/>
      </c>
      <c r="V68" s="20" t="str">
        <f>IF(ISERROR(VLOOKUP(S68,data,17,FALSE)),"",VLOOKUP(S68,data,17,FALSE))</f>
        <v/>
      </c>
      <c r="W68" s="1"/>
      <c r="X68" s="4" t="str">
        <f>IF(ISERROR(VLOOKUP(W68,data,18,FALSE)),"",VLOOKUP(W68,data,18,FALSE))</f>
        <v/>
      </c>
      <c r="Y68" s="4" t="str">
        <f>IF(ISERROR(VLOOKUP(W68,data,19,FALSE)),"",VLOOKUP(W68,data,19,FALSE))</f>
        <v/>
      </c>
      <c r="Z68" s="20" t="str">
        <f>IF(ISERROR(VLOOKUP(W68,data,20,FALSE)),"",VLOOKUP(W68,data,20,FALSE))</f>
        <v/>
      </c>
      <c r="AA68" s="1"/>
      <c r="AB68" s="4" t="str">
        <f>IF(ISERROR(VLOOKUP(AA68,data,21,FALSE)),"",VLOOKUP(AA68,data,21,FALSE))</f>
        <v/>
      </c>
      <c r="AC68" s="6" t="str">
        <f>IF(ISERROR(VLOOKUP(AA68,data,22,FALSE)),"",VLOOKUP(AA68,data,22,FALSE))</f>
        <v/>
      </c>
      <c r="AD68" s="6" t="str">
        <f>IF(ISERROR(VLOOKUP(AA68,data,23,FALSE)),"",VLOOKUP(AA68,data,23,FALSE))</f>
        <v/>
      </c>
      <c r="AE68" s="112"/>
      <c r="AF68" s="112"/>
      <c r="AG68" s="112"/>
    </row>
    <row r="69" spans="1:33" ht="14.1" customHeight="1" thickBot="1">
      <c r="A69" s="113" t="s">
        <v>33</v>
      </c>
      <c r="B69" s="114" t="s">
        <v>34</v>
      </c>
      <c r="C69" s="1"/>
      <c r="D69" s="4" t="str">
        <f>IF(ISERROR(VLOOKUP(C69,data,3,FALSE)),"",VLOOKUP(C69,data,3,FALSE))</f>
        <v/>
      </c>
      <c r="E69" s="4" t="str">
        <f>IF(ISERROR(VLOOKUP(C69,data,4,FALSE)),"",VLOOKUP(C69,data,4,FALSE))</f>
        <v/>
      </c>
      <c r="F69" s="4" t="str">
        <f>IF(ISERROR(VLOOKUP(C69,data,5,FALSE)),"",VLOOKUP(C69,data,5,FALSE))</f>
        <v/>
      </c>
      <c r="G69" s="1"/>
      <c r="H69" s="4" t="str">
        <f>IF(ISERROR(VLOOKUP(G69,data,6,FALSE)),"",VLOOKUP(G69,data,6,FALSE))</f>
        <v/>
      </c>
      <c r="I69" s="4" t="str">
        <f>IF(ISERROR(VLOOKUP(G69,data,7,FALSE)),"",VLOOKUP(G69,data,7,FALSE))</f>
        <v/>
      </c>
      <c r="J69" s="20" t="str">
        <f>IF(ISERROR(VLOOKUP(G69,data,8,FALSE)),"",VLOOKUP(G69,data,8,FALSE))</f>
        <v/>
      </c>
      <c r="K69" s="1"/>
      <c r="L69" s="4" t="str">
        <f>IF(ISERROR(VLOOKUP(K69,data,9,FALSE)),"",VLOOKUP(K69,data,9,FALSE))</f>
        <v/>
      </c>
      <c r="M69" s="4" t="str">
        <f>IF(ISERROR(VLOOKUP(K69,data,10,FALSE)),"",VLOOKUP(K69,data,10,FALSE))</f>
        <v/>
      </c>
      <c r="N69" s="20" t="str">
        <f>IF(ISERROR(VLOOKUP(K69,data,11,FALSE)),"",VLOOKUP(K69,data,11,FALSE))</f>
        <v/>
      </c>
      <c r="O69" s="1"/>
      <c r="P69" s="4" t="str">
        <f>IF(ISERROR(VLOOKUP(O69,data,12,FALSE)),"",VLOOKUP(O69,data,12,FALSE))</f>
        <v/>
      </c>
      <c r="Q69" s="4" t="str">
        <f>IF(ISERROR(VLOOKUP(O69,data,13,FALSE)),"",VLOOKUP(O69,data,13,FALSE))</f>
        <v/>
      </c>
      <c r="R69" s="20" t="str">
        <f>IF(ISERROR(VLOOKUP(O69,data,14,FALSE)),"",VLOOKUP(O69,data,14,FALSE))</f>
        <v/>
      </c>
      <c r="S69" s="1"/>
      <c r="T69" s="4" t="str">
        <f>IF(ISERROR(VLOOKUP(S69,data,15,FALSE)),"",VLOOKUP(S69,data,15,FALSE))</f>
        <v/>
      </c>
      <c r="U69" s="4" t="str">
        <f>IF(ISERROR(VLOOKUP(S69,data,16,FALSE)),"",VLOOKUP(S69,data,16,FALSE))</f>
        <v/>
      </c>
      <c r="V69" s="20" t="str">
        <f>IF(ISERROR(VLOOKUP(S69,data,17,FALSE)),"",VLOOKUP(S69,data,17,FALSE))</f>
        <v/>
      </c>
      <c r="W69" s="1"/>
      <c r="X69" s="4" t="str">
        <f>IF(ISERROR(VLOOKUP(W69,data,18,FALSE)),"",VLOOKUP(W69,data,18,FALSE))</f>
        <v/>
      </c>
      <c r="Y69" s="4" t="str">
        <f>IF(ISERROR(VLOOKUP(W69,data,19,FALSE)),"",VLOOKUP(W69,data,19,FALSE))</f>
        <v/>
      </c>
      <c r="Z69" s="20" t="str">
        <f>IF(ISERROR(VLOOKUP(W69,data,20,FALSE)),"",VLOOKUP(W69,data,20,FALSE))</f>
        <v/>
      </c>
      <c r="AA69" s="1"/>
      <c r="AB69" s="4" t="str">
        <f>IF(ISERROR(VLOOKUP(AA69,data,21,FALSE)),"",VLOOKUP(AA69,data,21,FALSE))</f>
        <v/>
      </c>
      <c r="AC69" s="6" t="str">
        <f>IF(ISERROR(VLOOKUP(AA69,data,22,FALSE)),"",VLOOKUP(AA69,data,22,FALSE))</f>
        <v/>
      </c>
      <c r="AD69" s="6" t="str">
        <f>IF(ISERROR(VLOOKUP(AA69,data,23,FALSE)),"",VLOOKUP(AA69,data,23,FALSE))</f>
        <v/>
      </c>
      <c r="AE69" s="112" t="str">
        <f>IF(ISERROR(VLOOKUP(#REF!,data,13,FALSE)),"",VLOOKUP(#REF!,data,13,FALSE))</f>
        <v/>
      </c>
      <c r="AF69" s="112"/>
      <c r="AG69" s="112"/>
    </row>
    <row r="70" spans="1:33" ht="14.1" customHeight="1">
      <c r="B70" s="114" t="s">
        <v>35</v>
      </c>
      <c r="C70" s="1"/>
      <c r="D70" s="115"/>
      <c r="E70" s="115"/>
      <c r="F70" s="115"/>
      <c r="G70" s="1"/>
      <c r="H70" s="115"/>
      <c r="I70" s="115"/>
      <c r="J70" s="116"/>
      <c r="K70" s="1"/>
      <c r="L70" s="115"/>
      <c r="M70" s="115"/>
      <c r="N70" s="116"/>
      <c r="O70" s="1"/>
      <c r="P70" s="115"/>
      <c r="Q70" s="115"/>
      <c r="R70" s="116"/>
      <c r="S70" s="1"/>
      <c r="T70" s="115"/>
      <c r="U70" s="115"/>
      <c r="V70" s="116"/>
      <c r="W70" s="1"/>
      <c r="X70" s="115"/>
      <c r="Y70" s="115"/>
      <c r="Z70" s="116"/>
      <c r="AA70" s="1"/>
      <c r="AB70" s="115"/>
      <c r="AC70" s="117"/>
      <c r="AD70" s="117"/>
      <c r="AE70" s="112" t="str">
        <f>IF(ISERROR(VLOOKUP(#REF!,data,13,FALSE)),"",VLOOKUP(#REF!,data,13,FALSE))</f>
        <v/>
      </c>
      <c r="AF70" s="112"/>
      <c r="AG70" s="112"/>
    </row>
    <row r="71" spans="1:33" ht="14.1" customHeight="1" thickBot="1">
      <c r="A71" s="118" t="str">
        <f>IF(C73="ILLEGAL","ILLEGAL","")</f>
        <v/>
      </c>
      <c r="B71" s="114" t="s">
        <v>36</v>
      </c>
      <c r="C71" s="2"/>
      <c r="D71" s="5"/>
      <c r="E71" s="5"/>
      <c r="F71" s="21"/>
      <c r="G71" s="2"/>
      <c r="H71" s="5"/>
      <c r="I71" s="5"/>
      <c r="J71" s="21"/>
      <c r="K71" s="2"/>
      <c r="L71" s="5"/>
      <c r="M71" s="5"/>
      <c r="N71" s="21"/>
      <c r="O71" s="2"/>
      <c r="P71" s="5"/>
      <c r="Q71" s="5"/>
      <c r="R71" s="21"/>
      <c r="S71" s="2"/>
      <c r="T71" s="5"/>
      <c r="U71" s="5"/>
      <c r="V71" s="21"/>
      <c r="W71" s="2"/>
      <c r="X71" s="5"/>
      <c r="Y71" s="5"/>
      <c r="Z71" s="21"/>
      <c r="AA71" s="2"/>
      <c r="AB71" s="5"/>
      <c r="AC71" s="7"/>
      <c r="AD71" s="7"/>
      <c r="AE71" s="17"/>
      <c r="AF71" s="17"/>
      <c r="AG71" s="17"/>
    </row>
    <row r="72" spans="1:33" ht="14.1" customHeight="1" thickBot="1">
      <c r="A72" s="119"/>
      <c r="B72" s="120" t="s">
        <v>37</v>
      </c>
      <c r="C72" s="3"/>
      <c r="D72" s="8">
        <f>SUM(D68:D71)</f>
        <v>0</v>
      </c>
      <c r="E72" s="8">
        <f>SUM(E68:E71)</f>
        <v>0</v>
      </c>
      <c r="F72" s="8">
        <f>SUM(F68:F71)</f>
        <v>0</v>
      </c>
      <c r="G72" s="147"/>
      <c r="H72" s="8">
        <f>SUM(H68:H71)</f>
        <v>0</v>
      </c>
      <c r="I72" s="8">
        <f>SUM(I68:I71)</f>
        <v>0</v>
      </c>
      <c r="J72" s="8">
        <f>SUM(J68:J71)</f>
        <v>0</v>
      </c>
      <c r="K72" s="147"/>
      <c r="L72" s="8">
        <f>SUM(L68:L71)</f>
        <v>0</v>
      </c>
      <c r="M72" s="8">
        <f>SUM(M68:M71)</f>
        <v>0</v>
      </c>
      <c r="N72" s="8">
        <f>SUM(N68:N71)</f>
        <v>0</v>
      </c>
      <c r="O72" s="147"/>
      <c r="P72" s="8">
        <f>SUM(P68:P71)</f>
        <v>0</v>
      </c>
      <c r="Q72" s="8">
        <f>SUM(Q68:Q71)</f>
        <v>0</v>
      </c>
      <c r="R72" s="8">
        <f>SUM(R68:R71)</f>
        <v>0</v>
      </c>
      <c r="S72" s="147"/>
      <c r="T72" s="8">
        <f>SUM(T68:T71)</f>
        <v>0</v>
      </c>
      <c r="U72" s="8">
        <f>SUM(U68:U71)</f>
        <v>0</v>
      </c>
      <c r="V72" s="8">
        <f>SUM(V68:V71)</f>
        <v>0</v>
      </c>
      <c r="W72" s="147"/>
      <c r="X72" s="8">
        <f>SUM(X68:X71)</f>
        <v>0</v>
      </c>
      <c r="Y72" s="8">
        <f>SUM(Y68:Y71)</f>
        <v>0</v>
      </c>
      <c r="Z72" s="8">
        <f>SUM(Z68:Z71)</f>
        <v>0</v>
      </c>
      <c r="AA72" s="147"/>
      <c r="AB72" s="8">
        <f>SUM(AB68:AB71)</f>
        <v>0</v>
      </c>
      <c r="AC72" s="8">
        <f>SUM(AC68:AC71)</f>
        <v>0</v>
      </c>
      <c r="AD72" s="8">
        <f>SUM(AD68:AD71)</f>
        <v>0</v>
      </c>
      <c r="AE72" s="8">
        <f>SUM(F72,J72,N72,R72,V72,Z72,AD72)</f>
        <v>0</v>
      </c>
      <c r="AF72" s="122">
        <v>0</v>
      </c>
      <c r="AG72" s="123"/>
    </row>
    <row r="73" spans="1:33" ht="14.1" customHeight="1" thickBot="1">
      <c r="A73" s="124">
        <f>COUNTIF(C74:AC74,"Cannot Convert")</f>
        <v>0</v>
      </c>
      <c r="B73" s="125" t="s">
        <v>38</v>
      </c>
      <c r="C73" s="126" t="str">
        <f>IF(AND(E72&gt;$AA$1,D72&gt;$X$1),"ILLEGAL",IF(E72&gt;$AA$1,"Full-Time Driver",""))</f>
        <v/>
      </c>
      <c r="D73" s="127"/>
      <c r="E73" s="128"/>
      <c r="F73" s="127"/>
      <c r="G73" s="126" t="str">
        <f>IF(AND(I72&gt;$AA$1,H72&gt;$X$1),"ILLEGAL",IF(I72&gt;$AA$1,"Full-Time Driver",""))</f>
        <v/>
      </c>
      <c r="H73" s="127"/>
      <c r="I73" s="128"/>
      <c r="J73" s="127"/>
      <c r="K73" s="126" t="str">
        <f>IF(AND(M72&gt;$AA$1,L72&gt;$X$1),"ILLEGAL",IF(M72&gt;$AA$1,"Full-Time Driver",""))</f>
        <v/>
      </c>
      <c r="L73" s="127"/>
      <c r="M73" s="128"/>
      <c r="N73" s="127"/>
      <c r="O73" s="126" t="str">
        <f>IF(AND(Q72&gt;$AA$1,P72&gt;$X$1),"ILLEGAL",IF(Q72&gt;$AA$1,"Full-Time Driver",""))</f>
        <v/>
      </c>
      <c r="P73" s="127"/>
      <c r="Q73" s="128"/>
      <c r="R73" s="127"/>
      <c r="S73" s="126" t="str">
        <f>IF(AND(U72&gt;$AA$1,T72&gt;$X$1),"ILLEGAL",IF(U72&gt;$AA$1,"Full-Time Driver",""))</f>
        <v/>
      </c>
      <c r="T73" s="127"/>
      <c r="U73" s="128"/>
      <c r="V73" s="127"/>
      <c r="W73" s="126" t="str">
        <f>IF(AND(Y72&gt;$AA$1,X72&gt;$X$1),"ILLEGAL",IF(Y72&gt;$AA$1,"Full-Time Driver",""))</f>
        <v/>
      </c>
      <c r="X73" s="127"/>
      <c r="Y73" s="128"/>
      <c r="Z73" s="127"/>
      <c r="AA73" s="126" t="str">
        <f>IF(AND(AC72&gt;$AA$1,AB72&gt;$X$1),"ILLEGAL",IF(AC72&gt;$AA$1,"Full-Time Driver",""))</f>
        <v/>
      </c>
      <c r="AB73" s="127"/>
      <c r="AC73" s="128"/>
      <c r="AD73" s="128"/>
      <c r="AE73" s="126" t="str">
        <f>IF($AE$1&lt;AE72,"Working Time Policy Breach","Compliant to Working Time Policy")</f>
        <v>Compliant to Working Time Policy</v>
      </c>
      <c r="AF73" s="128"/>
      <c r="AG73" s="128"/>
    </row>
    <row r="74" spans="1:33" s="75" customFormat="1" ht="14.1" customHeight="1" thickTop="1" thickBot="1">
      <c r="A74" s="129" t="str">
        <f>IF(A73&gt;0,"Cannot Convert","")</f>
        <v/>
      </c>
      <c r="B74" s="130" t="s">
        <v>11</v>
      </c>
      <c r="C74" s="131" t="str">
        <f>IF(D72&gt;$X$1,"Cannot Convert","")</f>
        <v/>
      </c>
      <c r="D74" s="132"/>
      <c r="E74" s="133"/>
      <c r="F74" s="132"/>
      <c r="G74" s="131" t="str">
        <f>IF(H72&gt;$X$1,"Cannot Convert","")</f>
        <v/>
      </c>
      <c r="H74" s="132"/>
      <c r="I74" s="133"/>
      <c r="J74" s="132"/>
      <c r="K74" s="131" t="str">
        <f>IF(L72&gt;$X$1,"Cannot Convert","")</f>
        <v/>
      </c>
      <c r="L74" s="132"/>
      <c r="M74" s="133"/>
      <c r="N74" s="132"/>
      <c r="O74" s="131" t="str">
        <f>IF(P72&gt;$X$1,"Cannot Convert","")</f>
        <v/>
      </c>
      <c r="P74" s="132"/>
      <c r="Q74" s="133"/>
      <c r="R74" s="132"/>
      <c r="S74" s="131" t="str">
        <f>IF(T72&gt;$X$1,"Cannot Convert","")</f>
        <v/>
      </c>
      <c r="T74" s="132"/>
      <c r="U74" s="133"/>
      <c r="V74" s="132"/>
      <c r="W74" s="131" t="str">
        <f>IF(X72&gt;$X$1,"Cannot Convert","")</f>
        <v/>
      </c>
      <c r="X74" s="132"/>
      <c r="Y74" s="133"/>
      <c r="Z74" s="132"/>
      <c r="AA74" s="131" t="str">
        <f>IF(AB72&gt;$X$1,"Cannot Convert","")</f>
        <v/>
      </c>
      <c r="AB74" s="132"/>
      <c r="AC74" s="133"/>
      <c r="AD74" s="133"/>
      <c r="AE74" s="134"/>
      <c r="AF74" s="133"/>
      <c r="AG74" s="133"/>
    </row>
    <row r="75" spans="1:33" ht="25.5" thickTop="1" thickBot="1">
      <c r="A75" s="101" t="s">
        <v>23</v>
      </c>
      <c r="B75" s="102"/>
      <c r="C75" s="103" t="s">
        <v>24</v>
      </c>
      <c r="D75" s="104" t="s">
        <v>25</v>
      </c>
      <c r="E75" s="104" t="s">
        <v>26</v>
      </c>
      <c r="F75" s="105" t="s">
        <v>27</v>
      </c>
      <c r="G75" s="103" t="s">
        <v>24</v>
      </c>
      <c r="H75" s="104" t="s">
        <v>25</v>
      </c>
      <c r="I75" s="104" t="s">
        <v>26</v>
      </c>
      <c r="J75" s="105" t="s">
        <v>27</v>
      </c>
      <c r="K75" s="103" t="s">
        <v>24</v>
      </c>
      <c r="L75" s="104" t="s">
        <v>25</v>
      </c>
      <c r="M75" s="104" t="s">
        <v>26</v>
      </c>
      <c r="N75" s="105" t="s">
        <v>27</v>
      </c>
      <c r="O75" s="103" t="s">
        <v>24</v>
      </c>
      <c r="P75" s="104" t="s">
        <v>25</v>
      </c>
      <c r="Q75" s="104" t="s">
        <v>26</v>
      </c>
      <c r="R75" s="105" t="s">
        <v>27</v>
      </c>
      <c r="S75" s="103" t="s">
        <v>24</v>
      </c>
      <c r="T75" s="104" t="s">
        <v>25</v>
      </c>
      <c r="U75" s="104" t="s">
        <v>26</v>
      </c>
      <c r="V75" s="105" t="s">
        <v>27</v>
      </c>
      <c r="W75" s="103" t="s">
        <v>24</v>
      </c>
      <c r="X75" s="104" t="s">
        <v>25</v>
      </c>
      <c r="Y75" s="104" t="s">
        <v>26</v>
      </c>
      <c r="Z75" s="105" t="s">
        <v>27</v>
      </c>
      <c r="AA75" s="103" t="s">
        <v>24</v>
      </c>
      <c r="AB75" s="104" t="s">
        <v>25</v>
      </c>
      <c r="AC75" s="106" t="s">
        <v>26</v>
      </c>
      <c r="AD75" s="105" t="s">
        <v>27</v>
      </c>
      <c r="AE75" s="107" t="s">
        <v>28</v>
      </c>
      <c r="AF75" s="104" t="s">
        <v>29</v>
      </c>
      <c r="AG75" s="104" t="s">
        <v>30</v>
      </c>
    </row>
    <row r="76" spans="1:33" ht="14.1" customHeight="1" thickBot="1">
      <c r="A76" s="63"/>
      <c r="B76" s="108" t="s">
        <v>32</v>
      </c>
      <c r="C76" s="1"/>
      <c r="D76" s="4" t="str">
        <f>IF(ISERROR(VLOOKUP(C76,data,6,FALSE)),"",VLOOKUP(C76,data,6,FALSE))</f>
        <v/>
      </c>
      <c r="E76" s="4" t="str">
        <f>IF(ISERROR(VLOOKUP(C76,data,7,FALSE)),"",VLOOKUP(C76,data,7,FALSE))</f>
        <v/>
      </c>
      <c r="F76" s="20" t="str">
        <f>IF(ISERROR(VLOOKUP(C76,data,8,FALSE)),"",VLOOKUP(C76,data,8,FALSE))</f>
        <v/>
      </c>
      <c r="G76" s="1"/>
      <c r="H76" s="4" t="str">
        <f>IF(ISERROR(VLOOKUP(G76,data,6,FALSE)),"",VLOOKUP(G76,data,6,FALSE))</f>
        <v/>
      </c>
      <c r="I76" s="4" t="str">
        <f>IF(ISERROR(VLOOKUP(G76,data,7,FALSE)),"",VLOOKUP(G76,data,7,FALSE))</f>
        <v/>
      </c>
      <c r="J76" s="20" t="str">
        <f>IF(ISERROR(VLOOKUP(G76,data,8,FALSE)),"",VLOOKUP(G76,data,8,FALSE))</f>
        <v/>
      </c>
      <c r="K76" s="1"/>
      <c r="L76" s="4" t="str">
        <f>IF(ISERROR(VLOOKUP(K76,data,9,FALSE)),"",VLOOKUP(K76,data,9,FALSE))</f>
        <v/>
      </c>
      <c r="M76" s="4" t="str">
        <f>IF(ISERROR(VLOOKUP(K76,data,10,FALSE)),"",VLOOKUP(K76,data,10,FALSE))</f>
        <v/>
      </c>
      <c r="N76" s="20" t="str">
        <f>IF(ISERROR(VLOOKUP(K76,data,11,FALSE)),"",VLOOKUP(K76,data,11,FALSE))</f>
        <v/>
      </c>
      <c r="O76" s="1"/>
      <c r="P76" s="4" t="str">
        <f>IF(ISERROR(VLOOKUP(O76,data,12,FALSE)),"",VLOOKUP(O76,data,12,FALSE))</f>
        <v/>
      </c>
      <c r="Q76" s="4" t="str">
        <f>IF(ISERROR(VLOOKUP(O76,data,13,FALSE)),"",VLOOKUP(O76,data,13,FALSE))</f>
        <v/>
      </c>
      <c r="R76" s="20" t="str">
        <f>IF(ISERROR(VLOOKUP(O76,data,14,FALSE)),"",VLOOKUP(O76,data,14,FALSE))</f>
        <v/>
      </c>
      <c r="S76" s="1"/>
      <c r="T76" s="4" t="str">
        <f>IF(ISERROR(VLOOKUP(S76,data,15,FALSE)),"",VLOOKUP(S76,data,15,FALSE))</f>
        <v/>
      </c>
      <c r="U76" s="4" t="str">
        <f>IF(ISERROR(VLOOKUP(S76,data,16,FALSE)),"",VLOOKUP(S76,data,16,FALSE))</f>
        <v/>
      </c>
      <c r="V76" s="20" t="str">
        <f>IF(ISERROR(VLOOKUP(S76,data,17,FALSE)),"",VLOOKUP(S76,data,17,FALSE))</f>
        <v/>
      </c>
      <c r="W76" s="1"/>
      <c r="X76" s="4" t="str">
        <f>IF(ISERROR(VLOOKUP(W76,data,18,FALSE)),"",VLOOKUP(W76,data,18,FALSE))</f>
        <v/>
      </c>
      <c r="Y76" s="4" t="str">
        <f>IF(ISERROR(VLOOKUP(W76,data,19,FALSE)),"",VLOOKUP(W76,data,19,FALSE))</f>
        <v/>
      </c>
      <c r="Z76" s="20" t="str">
        <f>IF(ISERROR(VLOOKUP(W76,data,20,FALSE)),"",VLOOKUP(W76,data,20,FALSE))</f>
        <v/>
      </c>
      <c r="AA76" s="1"/>
      <c r="AB76" s="4" t="str">
        <f>IF(ISERROR(VLOOKUP(AA76,data,21,FALSE)),"",VLOOKUP(AA76,data,21,FALSE))</f>
        <v/>
      </c>
      <c r="AC76" s="6" t="str">
        <f>IF(ISERROR(VLOOKUP(AA76,data,22,FALSE)),"",VLOOKUP(AA76,data,22,FALSE))</f>
        <v/>
      </c>
      <c r="AD76" s="6" t="str">
        <f>IF(ISERROR(VLOOKUP(AA76,data,23,FALSE)),"",VLOOKUP(AA76,data,23,FALSE))</f>
        <v/>
      </c>
      <c r="AE76" s="112"/>
      <c r="AF76" s="112"/>
      <c r="AG76" s="112"/>
    </row>
    <row r="77" spans="1:33" ht="14.1" customHeight="1" thickBot="1">
      <c r="A77" s="113" t="s">
        <v>33</v>
      </c>
      <c r="B77" s="114" t="s">
        <v>34</v>
      </c>
      <c r="C77" s="1"/>
      <c r="D77" s="4" t="str">
        <f>IF(ISERROR(VLOOKUP(C77,data,6,FALSE)),"",VLOOKUP(C77,data,6,FALSE))</f>
        <v/>
      </c>
      <c r="E77" s="4" t="str">
        <f>IF(ISERROR(VLOOKUP(C77,data,7,FALSE)),"",VLOOKUP(C77,data,7,FALSE))</f>
        <v/>
      </c>
      <c r="F77" s="20" t="str">
        <f>IF(ISERROR(VLOOKUP(C77,data,8,FALSE)),"",VLOOKUP(C77,data,8,FALSE))</f>
        <v/>
      </c>
      <c r="G77" s="1"/>
      <c r="H77" s="4" t="str">
        <f>IF(ISERROR(VLOOKUP(G77,data,6,FALSE)),"",VLOOKUP(G77,data,6,FALSE))</f>
        <v/>
      </c>
      <c r="I77" s="4" t="str">
        <f>IF(ISERROR(VLOOKUP(G77,data,7,FALSE)),"",VLOOKUP(G77,data,7,FALSE))</f>
        <v/>
      </c>
      <c r="J77" s="20" t="str">
        <f>IF(ISERROR(VLOOKUP(G77,data,8,FALSE)),"",VLOOKUP(G77,data,8,FALSE))</f>
        <v/>
      </c>
      <c r="K77" s="1"/>
      <c r="L77" s="4" t="str">
        <f>IF(ISERROR(VLOOKUP(K77,data,9,FALSE)),"",VLOOKUP(K77,data,9,FALSE))</f>
        <v/>
      </c>
      <c r="M77" s="4" t="str">
        <f>IF(ISERROR(VLOOKUP(K77,data,10,FALSE)),"",VLOOKUP(K77,data,10,FALSE))</f>
        <v/>
      </c>
      <c r="N77" s="20" t="str">
        <f>IF(ISERROR(VLOOKUP(K77,data,11,FALSE)),"",VLOOKUP(K77,data,11,FALSE))</f>
        <v/>
      </c>
      <c r="O77" s="1"/>
      <c r="P77" s="4" t="str">
        <f>IF(ISERROR(VLOOKUP(O77,data,12,FALSE)),"",VLOOKUP(O77,data,12,FALSE))</f>
        <v/>
      </c>
      <c r="Q77" s="4" t="str">
        <f>IF(ISERROR(VLOOKUP(O77,data,13,FALSE)),"",VLOOKUP(O77,data,13,FALSE))</f>
        <v/>
      </c>
      <c r="R77" s="20" t="str">
        <f>IF(ISERROR(VLOOKUP(O77,data,14,FALSE)),"",VLOOKUP(O77,data,14,FALSE))</f>
        <v/>
      </c>
      <c r="S77" s="1"/>
      <c r="T77" s="4" t="str">
        <f>IF(ISERROR(VLOOKUP(S77,data,15,FALSE)),"",VLOOKUP(S77,data,15,FALSE))</f>
        <v/>
      </c>
      <c r="U77" s="4" t="str">
        <f>IF(ISERROR(VLOOKUP(S77,data,16,FALSE)),"",VLOOKUP(S77,data,16,FALSE))</f>
        <v/>
      </c>
      <c r="V77" s="20" t="str">
        <f>IF(ISERROR(VLOOKUP(S77,data,17,FALSE)),"",VLOOKUP(S77,data,17,FALSE))</f>
        <v/>
      </c>
      <c r="W77" s="1"/>
      <c r="X77" s="4" t="str">
        <f>IF(ISERROR(VLOOKUP(W77,data,18,FALSE)),"",VLOOKUP(W77,data,18,FALSE))</f>
        <v/>
      </c>
      <c r="Y77" s="4" t="str">
        <f>IF(ISERROR(VLOOKUP(W77,data,19,FALSE)),"",VLOOKUP(W77,data,19,FALSE))</f>
        <v/>
      </c>
      <c r="Z77" s="20" t="str">
        <f>IF(ISERROR(VLOOKUP(W77,data,20,FALSE)),"",VLOOKUP(W77,data,20,FALSE))</f>
        <v/>
      </c>
      <c r="AA77" s="1"/>
      <c r="AB77" s="4" t="str">
        <f>IF(ISERROR(VLOOKUP(AA77,data,21,FALSE)),"",VLOOKUP(AA77,data,21,FALSE))</f>
        <v/>
      </c>
      <c r="AC77" s="6" t="str">
        <f>IF(ISERROR(VLOOKUP(AA77,data,22,FALSE)),"",VLOOKUP(AA77,data,22,FALSE))</f>
        <v/>
      </c>
      <c r="AD77" s="6" t="str">
        <f>IF(ISERROR(VLOOKUP(AA77,data,23,FALSE)),"",VLOOKUP(AA77,data,23,FALSE))</f>
        <v/>
      </c>
      <c r="AE77" s="112" t="str">
        <f>IF(ISERROR(VLOOKUP(#REF!,data,13,FALSE)),"",VLOOKUP(#REF!,data,13,FALSE))</f>
        <v/>
      </c>
      <c r="AF77" s="112"/>
      <c r="AG77" s="112"/>
    </row>
    <row r="78" spans="1:33" ht="14.1" customHeight="1" thickBot="1">
      <c r="A78" s="62"/>
      <c r="B78" s="114" t="s">
        <v>35</v>
      </c>
      <c r="C78" s="1"/>
      <c r="D78" s="115"/>
      <c r="E78" s="115"/>
      <c r="F78" s="116"/>
      <c r="G78" s="22"/>
      <c r="H78" s="115"/>
      <c r="I78" s="115"/>
      <c r="J78" s="116"/>
      <c r="K78" s="22"/>
      <c r="L78" s="115"/>
      <c r="M78" s="115"/>
      <c r="N78" s="116"/>
      <c r="O78" s="22"/>
      <c r="P78" s="115"/>
      <c r="Q78" s="115"/>
      <c r="R78" s="116"/>
      <c r="S78" s="22"/>
      <c r="T78" s="115"/>
      <c r="U78" s="115"/>
      <c r="V78" s="116"/>
      <c r="W78" s="22"/>
      <c r="X78" s="115"/>
      <c r="Y78" s="115"/>
      <c r="Z78" s="116"/>
      <c r="AA78" s="22"/>
      <c r="AB78" s="115"/>
      <c r="AC78" s="117"/>
      <c r="AD78" s="117"/>
      <c r="AE78" s="112" t="str">
        <f>IF(ISERROR(VLOOKUP(#REF!,data,13,FALSE)),"",VLOOKUP(#REF!,data,13,FALSE))</f>
        <v/>
      </c>
      <c r="AF78" s="112"/>
      <c r="AG78" s="112"/>
    </row>
    <row r="79" spans="1:33" ht="14.1" customHeight="1" thickBot="1">
      <c r="A79" s="118" t="str">
        <f>IF(C81="ILLEGAL","ILLEGAL","")</f>
        <v/>
      </c>
      <c r="B79" s="114" t="s">
        <v>36</v>
      </c>
      <c r="C79" s="2"/>
      <c r="D79" s="5"/>
      <c r="E79" s="5"/>
      <c r="F79" s="21"/>
      <c r="G79" s="2"/>
      <c r="H79" s="5"/>
      <c r="I79" s="5"/>
      <c r="J79" s="21"/>
      <c r="K79" s="2"/>
      <c r="L79" s="5"/>
      <c r="M79" s="5"/>
      <c r="N79" s="21"/>
      <c r="O79" s="2"/>
      <c r="P79" s="5"/>
      <c r="Q79" s="5"/>
      <c r="R79" s="21"/>
      <c r="S79" s="12"/>
      <c r="T79" s="5"/>
      <c r="U79" s="5"/>
      <c r="V79" s="21"/>
      <c r="W79" s="12"/>
      <c r="X79" s="5"/>
      <c r="Y79" s="5"/>
      <c r="Z79" s="21"/>
      <c r="AA79" s="2"/>
      <c r="AB79" s="5"/>
      <c r="AC79" s="7"/>
      <c r="AD79" s="7"/>
      <c r="AE79" s="17"/>
      <c r="AF79" s="17"/>
      <c r="AG79" s="17"/>
    </row>
    <row r="80" spans="1:33" ht="14.1" customHeight="1" thickBot="1">
      <c r="A80" s="119"/>
      <c r="B80" s="120" t="s">
        <v>37</v>
      </c>
      <c r="C80" s="3"/>
      <c r="D80" s="8">
        <f>SUM(D76:D79)</f>
        <v>0</v>
      </c>
      <c r="E80" s="8">
        <f>SUM(E76:E79)</f>
        <v>0</v>
      </c>
      <c r="F80" s="8">
        <f>SUM(F76:F79)</f>
        <v>0</v>
      </c>
      <c r="G80" s="147"/>
      <c r="H80" s="8">
        <f>SUM(H76:H79)</f>
        <v>0</v>
      </c>
      <c r="I80" s="8">
        <f>SUM(I76:I79)</f>
        <v>0</v>
      </c>
      <c r="J80" s="8">
        <f>SUM(J76:J79)</f>
        <v>0</v>
      </c>
      <c r="K80" s="147"/>
      <c r="L80" s="8">
        <f>SUM(L76:L79)</f>
        <v>0</v>
      </c>
      <c r="M80" s="8">
        <f>SUM(M76:M79)</f>
        <v>0</v>
      </c>
      <c r="N80" s="8">
        <f>SUM(N76:N79)</f>
        <v>0</v>
      </c>
      <c r="O80" s="147"/>
      <c r="P80" s="8">
        <f>SUM(P76:P79)</f>
        <v>0</v>
      </c>
      <c r="Q80" s="8">
        <f>SUM(Q76:Q79)</f>
        <v>0</v>
      </c>
      <c r="R80" s="8">
        <f>SUM(R76:R79)</f>
        <v>0</v>
      </c>
      <c r="S80" s="147"/>
      <c r="T80" s="8">
        <f>SUM(T76:T79)</f>
        <v>0</v>
      </c>
      <c r="U80" s="8">
        <f>SUM(U76:U79)</f>
        <v>0</v>
      </c>
      <c r="V80" s="8">
        <f>SUM(V76:V79)</f>
        <v>0</v>
      </c>
      <c r="W80" s="147"/>
      <c r="X80" s="8">
        <f>SUM(X76:X79)</f>
        <v>0</v>
      </c>
      <c r="Y80" s="8">
        <f>SUM(Y76:Y79)</f>
        <v>0</v>
      </c>
      <c r="Z80" s="8">
        <f>SUM(Z76:Z79)</f>
        <v>0</v>
      </c>
      <c r="AA80" s="147"/>
      <c r="AB80" s="8">
        <f>SUM(AB76:AB79)</f>
        <v>0</v>
      </c>
      <c r="AC80" s="8">
        <f>SUM(AC76:AC79)</f>
        <v>0</v>
      </c>
      <c r="AD80" s="8">
        <f>SUM(AD76:AD79)</f>
        <v>0</v>
      </c>
      <c r="AE80" s="8">
        <f>SUM(F80,J80,N80,R80,V80,Z80,AD80)</f>
        <v>0</v>
      </c>
      <c r="AF80" s="122">
        <v>0</v>
      </c>
      <c r="AG80" s="123"/>
    </row>
    <row r="81" spans="1:33" ht="14.1" customHeight="1" thickBot="1">
      <c r="A81" s="124">
        <f>COUNTIF(C82:AC82,"Cannot Convert")</f>
        <v>0</v>
      </c>
      <c r="B81" s="125" t="s">
        <v>38</v>
      </c>
      <c r="C81" s="126" t="str">
        <f>IF(AND(E80&gt;$AA$1,D80&gt;$X$1),"ILLEGAL",IF(E80&gt;$AA$1,"Full-Time Driver",""))</f>
        <v/>
      </c>
      <c r="D81" s="127"/>
      <c r="E81" s="128"/>
      <c r="F81" s="127"/>
      <c r="G81" s="126" t="str">
        <f>IF(AND(I80&gt;$AA$1,H80&gt;$X$1),"ILLEGAL",IF(I80&gt;$AA$1,"Full-Time Driver",""))</f>
        <v/>
      </c>
      <c r="H81" s="127"/>
      <c r="I81" s="128"/>
      <c r="J81" s="127"/>
      <c r="K81" s="126" t="str">
        <f>IF(AND(M80&gt;$AA$1,L80&gt;$X$1),"ILLEGAL",IF(M80&gt;$AA$1,"Full-Time Driver",""))</f>
        <v/>
      </c>
      <c r="L81" s="127"/>
      <c r="M81" s="128"/>
      <c r="N81" s="127"/>
      <c r="O81" s="126" t="str">
        <f>IF(AND(Q80&gt;$AA$1,P80&gt;$X$1),"ILLEGAL",IF(Q80&gt;$AA$1,"Full-Time Driver",""))</f>
        <v/>
      </c>
      <c r="P81" s="127"/>
      <c r="Q81" s="128"/>
      <c r="R81" s="127"/>
      <c r="S81" s="126" t="str">
        <f>IF(AND(U80&gt;$AA$1,T80&gt;$X$1),"ILLEGAL",IF(U80&gt;$AA$1,"Full-Time Driver",""))</f>
        <v/>
      </c>
      <c r="T81" s="127"/>
      <c r="U81" s="128"/>
      <c r="V81" s="127"/>
      <c r="W81" s="126" t="str">
        <f>IF(AND(Y80&gt;$AA$1,X80&gt;$X$1),"ILLEGAL",IF(Y80&gt;$AA$1,"Full-Time Driver",""))</f>
        <v/>
      </c>
      <c r="X81" s="127"/>
      <c r="Y81" s="128"/>
      <c r="Z81" s="127"/>
      <c r="AA81" s="126" t="str">
        <f>IF(AND(AC80&gt;$AA$1,AB80&gt;$X$1),"ILLEGAL",IF(AC80&gt;$AA$1,"Full-Time Driver",""))</f>
        <v/>
      </c>
      <c r="AB81" s="127"/>
      <c r="AC81" s="128"/>
      <c r="AD81" s="128"/>
      <c r="AE81" s="126" t="str">
        <f>IF($AE$1&lt;AE80,"Working Time Policy Breach","Compliant to Working Time Policy")</f>
        <v>Compliant to Working Time Policy</v>
      </c>
      <c r="AF81" s="128"/>
      <c r="AG81" s="128"/>
    </row>
    <row r="82" spans="1:33" s="75" customFormat="1" ht="14.1" customHeight="1" thickTop="1" thickBot="1">
      <c r="A82" s="129" t="str">
        <f>IF(A81&gt;0,"Cannot Convert","")</f>
        <v/>
      </c>
      <c r="B82" s="135" t="s">
        <v>11</v>
      </c>
      <c r="C82" s="131" t="str">
        <f>IF(D80&gt;$X$1,"Cannot Convert","")</f>
        <v/>
      </c>
      <c r="D82" s="132"/>
      <c r="E82" s="133"/>
      <c r="F82" s="132"/>
      <c r="G82" s="131" t="str">
        <f>IF(H80&gt;$X$1,"Cannot Convert","")</f>
        <v/>
      </c>
      <c r="H82" s="132"/>
      <c r="I82" s="133"/>
      <c r="J82" s="132"/>
      <c r="K82" s="131" t="str">
        <f>IF(L80&gt;$X$1,"Cannot Convert","")</f>
        <v/>
      </c>
      <c r="L82" s="132"/>
      <c r="M82" s="133"/>
      <c r="N82" s="132"/>
      <c r="O82" s="131" t="str">
        <f>IF(P80&gt;$X$1,"Cannot Convert","")</f>
        <v/>
      </c>
      <c r="P82" s="132"/>
      <c r="Q82" s="133"/>
      <c r="R82" s="132"/>
      <c r="S82" s="131" t="str">
        <f>IF(T80&gt;$X$1,"Cannot Convert","")</f>
        <v/>
      </c>
      <c r="T82" s="132"/>
      <c r="U82" s="133"/>
      <c r="V82" s="132"/>
      <c r="W82" s="131" t="str">
        <f>IF(X80&gt;$X$1,"Cannot Convert","")</f>
        <v/>
      </c>
      <c r="X82" s="132"/>
      <c r="Y82" s="133"/>
      <c r="Z82" s="132"/>
      <c r="AA82" s="131" t="str">
        <f>IF(AB80&gt;$X$1,"Cannot Convert","")</f>
        <v/>
      </c>
      <c r="AB82" s="132"/>
      <c r="AC82" s="133"/>
      <c r="AD82" s="133"/>
      <c r="AE82" s="134" t="s">
        <v>39</v>
      </c>
      <c r="AF82" s="133"/>
      <c r="AG82" s="133"/>
    </row>
    <row r="83" spans="1:33" ht="25.5" thickTop="1" thickBot="1">
      <c r="A83" s="101" t="s">
        <v>23</v>
      </c>
      <c r="B83" s="102"/>
      <c r="C83" s="103" t="s">
        <v>24</v>
      </c>
      <c r="D83" s="104" t="s">
        <v>25</v>
      </c>
      <c r="E83" s="104" t="s">
        <v>26</v>
      </c>
      <c r="F83" s="105" t="s">
        <v>27</v>
      </c>
      <c r="G83" s="103" t="s">
        <v>24</v>
      </c>
      <c r="H83" s="104" t="s">
        <v>25</v>
      </c>
      <c r="I83" s="104" t="s">
        <v>26</v>
      </c>
      <c r="J83" s="105" t="s">
        <v>27</v>
      </c>
      <c r="K83" s="103" t="s">
        <v>24</v>
      </c>
      <c r="L83" s="104" t="s">
        <v>25</v>
      </c>
      <c r="M83" s="104" t="s">
        <v>26</v>
      </c>
      <c r="N83" s="105" t="s">
        <v>27</v>
      </c>
      <c r="O83" s="103" t="s">
        <v>24</v>
      </c>
      <c r="P83" s="104" t="s">
        <v>25</v>
      </c>
      <c r="Q83" s="104" t="s">
        <v>26</v>
      </c>
      <c r="R83" s="105" t="s">
        <v>27</v>
      </c>
      <c r="S83" s="103" t="s">
        <v>24</v>
      </c>
      <c r="T83" s="104" t="s">
        <v>25</v>
      </c>
      <c r="U83" s="104" t="s">
        <v>26</v>
      </c>
      <c r="V83" s="105" t="s">
        <v>27</v>
      </c>
      <c r="W83" s="103" t="s">
        <v>24</v>
      </c>
      <c r="X83" s="104" t="s">
        <v>25</v>
      </c>
      <c r="Y83" s="104" t="s">
        <v>26</v>
      </c>
      <c r="Z83" s="105" t="s">
        <v>27</v>
      </c>
      <c r="AA83" s="103" t="s">
        <v>24</v>
      </c>
      <c r="AB83" s="104" t="s">
        <v>25</v>
      </c>
      <c r="AC83" s="106" t="s">
        <v>26</v>
      </c>
      <c r="AD83" s="105" t="s">
        <v>27</v>
      </c>
      <c r="AE83" s="107" t="s">
        <v>28</v>
      </c>
      <c r="AF83" s="104" t="s">
        <v>29</v>
      </c>
      <c r="AG83" s="104" t="s">
        <v>30</v>
      </c>
    </row>
    <row r="84" spans="1:33" ht="14.1" customHeight="1" thickBot="1">
      <c r="A84" s="63"/>
      <c r="B84" s="108" t="s">
        <v>32</v>
      </c>
      <c r="C84" s="1"/>
      <c r="D84" s="4" t="str">
        <f>IF(ISERROR(VLOOKUP(C84,data,3,FALSE)),"",VLOOKUP(C84,data,3,FALSE))</f>
        <v/>
      </c>
      <c r="E84" s="4" t="str">
        <f>IF(ISERROR(VLOOKUP(C84,data,4,FALSE)),"",VLOOKUP(C84,data,4,FALSE))</f>
        <v/>
      </c>
      <c r="F84" s="20" t="str">
        <f>IF(ISERROR(VLOOKUP(C84,data,5,FALSE)),"",VLOOKUP(C84,data,5,FALSE))</f>
        <v/>
      </c>
      <c r="G84" s="1"/>
      <c r="H84" s="4" t="str">
        <f>IF(ISERROR(VLOOKUP(G84,data,6,FALSE)),"",VLOOKUP(G84,data,6,FALSE))</f>
        <v/>
      </c>
      <c r="I84" s="4" t="str">
        <f>IF(ISERROR(VLOOKUP(G84,data,7,FALSE)),"",VLOOKUP(G84,data,7,FALSE))</f>
        <v/>
      </c>
      <c r="J84" s="20" t="str">
        <f>IF(ISERROR(VLOOKUP(G84,data,8,FALSE)),"",VLOOKUP(G84,data,8,FALSE))</f>
        <v/>
      </c>
      <c r="K84" s="1"/>
      <c r="L84" s="4" t="str">
        <f>IF(ISERROR(VLOOKUP(K84,data,9,FALSE)),"",VLOOKUP(K84,data,9,FALSE))</f>
        <v/>
      </c>
      <c r="M84" s="4" t="str">
        <f>IF(ISERROR(VLOOKUP(K84,data,10,FALSE)),"",VLOOKUP(K84,data,10,FALSE))</f>
        <v/>
      </c>
      <c r="N84" s="20" t="str">
        <f>IF(ISERROR(VLOOKUP(K84,data,11,FALSE)),"",VLOOKUP(K84,data,11,FALSE))</f>
        <v/>
      </c>
      <c r="O84" s="1"/>
      <c r="P84" s="4" t="str">
        <f>IF(ISERROR(VLOOKUP(O84,data,12,FALSE)),"",VLOOKUP(O84,data,12,FALSE))</f>
        <v/>
      </c>
      <c r="Q84" s="4" t="str">
        <f>IF(ISERROR(VLOOKUP(O84,data,13,FALSE)),"",VLOOKUP(O84,data,13,FALSE))</f>
        <v/>
      </c>
      <c r="R84" s="20" t="str">
        <f>IF(ISERROR(VLOOKUP(O84,data,14,FALSE)),"",VLOOKUP(O84,data,14,FALSE))</f>
        <v/>
      </c>
      <c r="S84" s="1"/>
      <c r="T84" s="4" t="str">
        <f>IF(ISERROR(VLOOKUP(S84,data,15,FALSE)),"",VLOOKUP(S84,data,15,FALSE))</f>
        <v/>
      </c>
      <c r="U84" s="4" t="str">
        <f>IF(ISERROR(VLOOKUP(S84,data,16,FALSE)),"",VLOOKUP(S84,data,16,FALSE))</f>
        <v/>
      </c>
      <c r="V84" s="20" t="str">
        <f>IF(ISERROR(VLOOKUP(S84,data,17,FALSE)),"",VLOOKUP(S84,data,17,FALSE))</f>
        <v/>
      </c>
      <c r="W84" s="1"/>
      <c r="X84" s="4" t="str">
        <f>IF(ISERROR(VLOOKUP(W84,data,18,FALSE)),"",VLOOKUP(W84,data,18,FALSE))</f>
        <v/>
      </c>
      <c r="Y84" s="4" t="str">
        <f>IF(ISERROR(VLOOKUP(W84,data,19,FALSE)),"",VLOOKUP(W84,data,19,FALSE))</f>
        <v/>
      </c>
      <c r="Z84" s="20" t="str">
        <f>IF(ISERROR(VLOOKUP(W84,data,20,FALSE)),"",VLOOKUP(W84,data,20,FALSE))</f>
        <v/>
      </c>
      <c r="AA84" s="1"/>
      <c r="AB84" s="4" t="str">
        <f>IF(ISERROR(VLOOKUP(AA84,data,21,FALSE)),"",VLOOKUP(AA84,data,21,FALSE))</f>
        <v/>
      </c>
      <c r="AC84" s="6" t="str">
        <f>IF(ISERROR(VLOOKUP(AA84,data,22,FALSE)),"",VLOOKUP(AA84,data,22,FALSE))</f>
        <v/>
      </c>
      <c r="AD84" s="6" t="str">
        <f>IF(ISERROR(VLOOKUP(AA84,data,23,FALSE)),"",VLOOKUP(AA84,data,23,FALSE))</f>
        <v/>
      </c>
      <c r="AE84" s="112"/>
      <c r="AF84" s="112"/>
      <c r="AG84" s="112"/>
    </row>
    <row r="85" spans="1:33" ht="14.1" customHeight="1" thickBot="1">
      <c r="A85" s="113" t="s">
        <v>33</v>
      </c>
      <c r="B85" s="114" t="s">
        <v>34</v>
      </c>
      <c r="C85" s="1"/>
      <c r="D85" s="4" t="str">
        <f>IF(ISERROR(VLOOKUP(C85,data,3,FALSE)),"",VLOOKUP(C85,data,3,FALSE))</f>
        <v/>
      </c>
      <c r="E85" s="4" t="str">
        <f>IF(ISERROR(VLOOKUP(C85,data,4,FALSE)),"",VLOOKUP(C85,data,4,FALSE))</f>
        <v/>
      </c>
      <c r="F85" s="20" t="str">
        <f>IF(ISERROR(VLOOKUP(C85,data,5,FALSE)),"",VLOOKUP(C85,data,5,FALSE))</f>
        <v/>
      </c>
      <c r="G85" s="1"/>
      <c r="H85" s="4" t="str">
        <f>IF(ISERROR(VLOOKUP(G85,data,6,FALSE)),"",VLOOKUP(G85,data,6,FALSE))</f>
        <v/>
      </c>
      <c r="I85" s="4" t="str">
        <f>IF(ISERROR(VLOOKUP(G85,data,7,FALSE)),"",VLOOKUP(G85,data,7,FALSE))</f>
        <v/>
      </c>
      <c r="J85" s="20" t="str">
        <f>IF(ISERROR(VLOOKUP(G85,data,8,FALSE)),"",VLOOKUP(G85,data,8,FALSE))</f>
        <v/>
      </c>
      <c r="K85" s="1"/>
      <c r="L85" s="4" t="str">
        <f>IF(ISERROR(VLOOKUP(K85,data,9,FALSE)),"",VLOOKUP(K85,data,9,FALSE))</f>
        <v/>
      </c>
      <c r="M85" s="4" t="str">
        <f>IF(ISERROR(VLOOKUP(K85,data,10,FALSE)),"",VLOOKUP(K85,data,10,FALSE))</f>
        <v/>
      </c>
      <c r="N85" s="20" t="str">
        <f>IF(ISERROR(VLOOKUP(K85,data,11,FALSE)),"",VLOOKUP(K85,data,11,FALSE))</f>
        <v/>
      </c>
      <c r="O85" s="1"/>
      <c r="P85" s="4" t="str">
        <f>IF(ISERROR(VLOOKUP(O85,data,12,FALSE)),"",VLOOKUP(O85,data,12,FALSE))</f>
        <v/>
      </c>
      <c r="Q85" s="4" t="str">
        <f>IF(ISERROR(VLOOKUP(O85,data,13,FALSE)),"",VLOOKUP(O85,data,13,FALSE))</f>
        <v/>
      </c>
      <c r="R85" s="20" t="str">
        <f>IF(ISERROR(VLOOKUP(O85,data,14,FALSE)),"",VLOOKUP(O85,data,14,FALSE))</f>
        <v/>
      </c>
      <c r="S85" s="1"/>
      <c r="T85" s="4" t="str">
        <f>IF(ISERROR(VLOOKUP(S85,data,15,FALSE)),"",VLOOKUP(S85,data,15,FALSE))</f>
        <v/>
      </c>
      <c r="U85" s="4" t="str">
        <f>IF(ISERROR(VLOOKUP(S85,data,16,FALSE)),"",VLOOKUP(S85,data,16,FALSE))</f>
        <v/>
      </c>
      <c r="V85" s="20" t="str">
        <f>IF(ISERROR(VLOOKUP(S85,data,17,FALSE)),"",VLOOKUP(S85,data,17,FALSE))</f>
        <v/>
      </c>
      <c r="W85" s="1"/>
      <c r="X85" s="4" t="str">
        <f>IF(ISERROR(VLOOKUP(W85,data,18,FALSE)),"",VLOOKUP(W85,data,18,FALSE))</f>
        <v/>
      </c>
      <c r="Y85" s="4" t="str">
        <f>IF(ISERROR(VLOOKUP(W85,data,19,FALSE)),"",VLOOKUP(W85,data,19,FALSE))</f>
        <v/>
      </c>
      <c r="Z85" s="20" t="str">
        <f>IF(ISERROR(VLOOKUP(W85,data,20,FALSE)),"",VLOOKUP(W85,data,20,FALSE))</f>
        <v/>
      </c>
      <c r="AA85" s="1"/>
      <c r="AB85" s="4" t="str">
        <f>IF(ISERROR(VLOOKUP(AA85,data,21,FALSE)),"",VLOOKUP(AA85,data,21,FALSE))</f>
        <v/>
      </c>
      <c r="AC85" s="6" t="str">
        <f>IF(ISERROR(VLOOKUP(AA85,data,22,FALSE)),"",VLOOKUP(AA85,data,22,FALSE))</f>
        <v/>
      </c>
      <c r="AD85" s="6" t="str">
        <f>IF(ISERROR(VLOOKUP(AA85,data,23,FALSE)),"",VLOOKUP(AA85,data,23,FALSE))</f>
        <v/>
      </c>
      <c r="AE85" s="112" t="str">
        <f>IF(ISERROR(VLOOKUP(#REF!,data,13,FALSE)),"",VLOOKUP(#REF!,data,13,FALSE))</f>
        <v/>
      </c>
      <c r="AF85" s="112"/>
      <c r="AG85" s="112"/>
    </row>
    <row r="86" spans="1:33" ht="14.1" customHeight="1" thickBot="1">
      <c r="A86" s="62"/>
      <c r="B86" s="114" t="s">
        <v>35</v>
      </c>
      <c r="C86" s="22"/>
      <c r="D86" s="115"/>
      <c r="E86" s="115"/>
      <c r="F86" s="116"/>
      <c r="G86" s="22"/>
      <c r="H86" s="115"/>
      <c r="I86" s="115"/>
      <c r="J86" s="116"/>
      <c r="K86" s="22"/>
      <c r="L86" s="115"/>
      <c r="M86" s="115"/>
      <c r="N86" s="116"/>
      <c r="O86" s="22"/>
      <c r="P86" s="115"/>
      <c r="Q86" s="115"/>
      <c r="R86" s="116"/>
      <c r="S86" s="22"/>
      <c r="T86" s="115"/>
      <c r="U86" s="115"/>
      <c r="V86" s="116"/>
      <c r="W86" s="22"/>
      <c r="X86" s="115"/>
      <c r="Y86" s="115"/>
      <c r="Z86" s="116"/>
      <c r="AA86" s="22"/>
      <c r="AB86" s="115"/>
      <c r="AC86" s="117"/>
      <c r="AD86" s="117"/>
      <c r="AE86" s="112" t="str">
        <f>IF(ISERROR(VLOOKUP(#REF!,data,13,FALSE)),"",VLOOKUP(#REF!,data,13,FALSE))</f>
        <v/>
      </c>
      <c r="AF86" s="112"/>
      <c r="AG86" s="112"/>
    </row>
    <row r="87" spans="1:33" ht="14.1" customHeight="1" thickBot="1">
      <c r="A87" s="118" t="str">
        <f>IF(C89="ILLEGAL","ILLEGAL","")</f>
        <v/>
      </c>
      <c r="B87" s="114" t="s">
        <v>36</v>
      </c>
      <c r="C87" s="2"/>
      <c r="D87" s="5"/>
      <c r="E87" s="5"/>
      <c r="F87" s="21"/>
      <c r="G87" s="2"/>
      <c r="H87" s="5"/>
      <c r="I87" s="5"/>
      <c r="J87" s="21"/>
      <c r="K87" s="2"/>
      <c r="L87" s="5"/>
      <c r="M87" s="5"/>
      <c r="N87" s="21"/>
      <c r="O87" s="2"/>
      <c r="P87" s="5"/>
      <c r="Q87" s="5"/>
      <c r="R87" s="21"/>
      <c r="S87" s="2"/>
      <c r="T87" s="5"/>
      <c r="U87" s="5"/>
      <c r="V87" s="21"/>
      <c r="W87" s="2"/>
      <c r="X87" s="5"/>
      <c r="Y87" s="5"/>
      <c r="Z87" s="21"/>
      <c r="AA87" s="2"/>
      <c r="AB87" s="5"/>
      <c r="AC87" s="7"/>
      <c r="AD87" s="7"/>
      <c r="AE87" s="17"/>
      <c r="AF87" s="23"/>
      <c r="AG87" s="24"/>
    </row>
    <row r="88" spans="1:33" ht="14.1" customHeight="1" thickBot="1">
      <c r="A88" s="119"/>
      <c r="B88" s="120" t="s">
        <v>37</v>
      </c>
      <c r="C88" s="3"/>
      <c r="D88" s="8">
        <f>SUM(D84:D87)</f>
        <v>0</v>
      </c>
      <c r="E88" s="8">
        <f>SUM(E84:E87)</f>
        <v>0</v>
      </c>
      <c r="F88" s="8">
        <f>SUM(F84:F87)</f>
        <v>0</v>
      </c>
      <c r="G88" s="147"/>
      <c r="H88" s="8">
        <f>SUM(H84:H87)</f>
        <v>0</v>
      </c>
      <c r="I88" s="8">
        <f>SUM(I84:I87)</f>
        <v>0</v>
      </c>
      <c r="J88" s="8">
        <f>SUM(J84:J87)</f>
        <v>0</v>
      </c>
      <c r="K88" s="147"/>
      <c r="L88" s="8">
        <f>SUM(L84:L87)</f>
        <v>0</v>
      </c>
      <c r="M88" s="8">
        <f>SUM(M84:M87)</f>
        <v>0</v>
      </c>
      <c r="N88" s="8">
        <f>SUM(N84:N87)</f>
        <v>0</v>
      </c>
      <c r="O88" s="147"/>
      <c r="P88" s="8">
        <f>SUM(P84:P87)</f>
        <v>0</v>
      </c>
      <c r="Q88" s="8">
        <f>SUM(Q84:Q87)</f>
        <v>0</v>
      </c>
      <c r="R88" s="8">
        <f>SUM(R84:R87)</f>
        <v>0</v>
      </c>
      <c r="S88" s="147"/>
      <c r="T88" s="8">
        <f>SUM(T84:T87)</f>
        <v>0</v>
      </c>
      <c r="U88" s="8">
        <f>SUM(U84:U87)</f>
        <v>0</v>
      </c>
      <c r="V88" s="8">
        <f>SUM(V84:V87)</f>
        <v>0</v>
      </c>
      <c r="W88" s="147"/>
      <c r="X88" s="8">
        <f>SUM(X84:X87)</f>
        <v>0</v>
      </c>
      <c r="Y88" s="8">
        <f>SUM(Y84:Y87)</f>
        <v>0</v>
      </c>
      <c r="Z88" s="8">
        <f>SUM(Z84:Z87)</f>
        <v>0</v>
      </c>
      <c r="AA88" s="147"/>
      <c r="AB88" s="8">
        <f>SUM(AB84:AB87)</f>
        <v>0</v>
      </c>
      <c r="AC88" s="8">
        <f>SUM(AC84:AC87)</f>
        <v>0</v>
      </c>
      <c r="AD88" s="8">
        <f>SUM(AD84:AD87)</f>
        <v>0</v>
      </c>
      <c r="AE88" s="8">
        <f>SUM(F88,J88,N88,R88,V88,Z88,AD88)</f>
        <v>0</v>
      </c>
      <c r="AF88" s="122">
        <v>0</v>
      </c>
      <c r="AG88" s="123"/>
    </row>
    <row r="89" spans="1:33" ht="14.1" customHeight="1" thickBot="1">
      <c r="A89" s="124">
        <f>COUNTIF(C90:AC90,"Cannot Convert")</f>
        <v>0</v>
      </c>
      <c r="B89" s="125" t="s">
        <v>38</v>
      </c>
      <c r="C89" s="126" t="str">
        <f>IF(AND(E88&gt;$AA$1,D88&gt;$X$1),"ILLEGAL",IF(E88&gt;$AA$1,"Full-Time Driver",""))</f>
        <v/>
      </c>
      <c r="D89" s="127"/>
      <c r="E89" s="128"/>
      <c r="F89" s="127"/>
      <c r="G89" s="126" t="str">
        <f>IF(AND(I88&gt;$AA$1,H88&gt;$X$1),"ILLEGAL",IF(I88&gt;$AA$1,"Full-Time Driver",""))</f>
        <v/>
      </c>
      <c r="H89" s="127"/>
      <c r="I89" s="128"/>
      <c r="J89" s="127"/>
      <c r="K89" s="126" t="str">
        <f>IF(AND(M88&gt;$AA$1,L88&gt;$X$1),"ILLEGAL",IF(M88&gt;$AA$1,"Full-Time Driver",""))</f>
        <v/>
      </c>
      <c r="L89" s="127"/>
      <c r="M89" s="128"/>
      <c r="N89" s="127"/>
      <c r="O89" s="126" t="str">
        <f>IF(AND(Q88&gt;$AA$1,P88&gt;$X$1),"ILLEGAL",IF(Q88&gt;$AA$1,"Full-Time Driver",""))</f>
        <v/>
      </c>
      <c r="P89" s="127"/>
      <c r="Q89" s="128"/>
      <c r="R89" s="127"/>
      <c r="S89" s="126" t="str">
        <f>IF(AND(U88&gt;$AA$1,T88&gt;$X$1),"ILLEGAL",IF(U88&gt;$AA$1,"Full-Time Driver",""))</f>
        <v/>
      </c>
      <c r="T89" s="127"/>
      <c r="U89" s="128"/>
      <c r="V89" s="127"/>
      <c r="W89" s="126" t="str">
        <f>IF(AND(Y88&gt;$AA$1,X88&gt;$X$1),"ILLEGAL",IF(Y88&gt;$AA$1,"Full-Time Driver",""))</f>
        <v/>
      </c>
      <c r="X89" s="127"/>
      <c r="Y89" s="128"/>
      <c r="Z89" s="127"/>
      <c r="AA89" s="126" t="str">
        <f>IF(AND(AC88&gt;$AA$1,AB88&gt;$X$1),"ILLEGAL",IF(AC88&gt;$AA$1,"Full-Time Driver",""))</f>
        <v/>
      </c>
      <c r="AB89" s="127"/>
      <c r="AC89" s="128"/>
      <c r="AD89" s="128"/>
      <c r="AE89" s="126" t="str">
        <f>IF($AE$1&lt;AE88,"Working Time Policy Breach","Compliant to Working Time Policy")</f>
        <v>Compliant to Working Time Policy</v>
      </c>
      <c r="AF89" s="127"/>
      <c r="AG89" s="136"/>
    </row>
    <row r="90" spans="1:33" s="75" customFormat="1" ht="14.1" customHeight="1" thickTop="1" thickBot="1">
      <c r="A90" s="129" t="str">
        <f>IF(A89&gt;0,"Cannot Convert","")</f>
        <v/>
      </c>
      <c r="B90" s="135" t="s">
        <v>11</v>
      </c>
      <c r="C90" s="131" t="str">
        <f>IF(D88&gt;$X$1,"Cannot Convert","")</f>
        <v/>
      </c>
      <c r="D90" s="132"/>
      <c r="E90" s="133"/>
      <c r="F90" s="132"/>
      <c r="G90" s="131" t="str">
        <f>IF(H88&gt;$X$1,"Cannot Convert","")</f>
        <v/>
      </c>
      <c r="H90" s="132"/>
      <c r="I90" s="133"/>
      <c r="J90" s="132"/>
      <c r="K90" s="131" t="str">
        <f>IF(L88&gt;$X$1,"Cannot Convert","")</f>
        <v/>
      </c>
      <c r="L90" s="132"/>
      <c r="M90" s="133"/>
      <c r="N90" s="132"/>
      <c r="O90" s="131" t="str">
        <f>IF(P88&gt;$X$1,"Cannot Convert","")</f>
        <v/>
      </c>
      <c r="P90" s="132"/>
      <c r="Q90" s="133"/>
      <c r="R90" s="132"/>
      <c r="S90" s="131" t="str">
        <f>IF(T88&gt;$X$1,"Cannot Convert","")</f>
        <v/>
      </c>
      <c r="T90" s="132"/>
      <c r="U90" s="133"/>
      <c r="V90" s="132"/>
      <c r="W90" s="131" t="str">
        <f>IF(X88&gt;$X$1,"Cannot Convert","")</f>
        <v/>
      </c>
      <c r="X90" s="132"/>
      <c r="Y90" s="133"/>
      <c r="Z90" s="132"/>
      <c r="AA90" s="131" t="str">
        <f>IF(AB88&gt;$X$1,"Cannot Convert","")</f>
        <v/>
      </c>
      <c r="AB90" s="132"/>
      <c r="AC90" s="133"/>
      <c r="AD90" s="133"/>
      <c r="AE90" s="134" t="s">
        <v>39</v>
      </c>
      <c r="AF90" s="132"/>
      <c r="AG90" s="137"/>
    </row>
    <row r="91" spans="1:33" ht="25.5" thickTop="1" thickBot="1">
      <c r="A91" s="101" t="s">
        <v>23</v>
      </c>
      <c r="B91" s="102"/>
      <c r="C91" s="103" t="s">
        <v>24</v>
      </c>
      <c r="D91" s="104" t="s">
        <v>25</v>
      </c>
      <c r="E91" s="104" t="s">
        <v>26</v>
      </c>
      <c r="F91" s="105" t="s">
        <v>27</v>
      </c>
      <c r="G91" s="103" t="s">
        <v>24</v>
      </c>
      <c r="H91" s="104" t="s">
        <v>25</v>
      </c>
      <c r="I91" s="104" t="s">
        <v>26</v>
      </c>
      <c r="J91" s="105" t="s">
        <v>27</v>
      </c>
      <c r="K91" s="103" t="s">
        <v>24</v>
      </c>
      <c r="L91" s="104" t="s">
        <v>25</v>
      </c>
      <c r="M91" s="104" t="s">
        <v>26</v>
      </c>
      <c r="N91" s="105" t="s">
        <v>27</v>
      </c>
      <c r="O91" s="103" t="s">
        <v>24</v>
      </c>
      <c r="P91" s="104" t="s">
        <v>25</v>
      </c>
      <c r="Q91" s="104" t="s">
        <v>26</v>
      </c>
      <c r="R91" s="105" t="s">
        <v>27</v>
      </c>
      <c r="S91" s="103" t="s">
        <v>24</v>
      </c>
      <c r="T91" s="104" t="s">
        <v>25</v>
      </c>
      <c r="U91" s="104" t="s">
        <v>26</v>
      </c>
      <c r="V91" s="105" t="s">
        <v>27</v>
      </c>
      <c r="W91" s="103" t="s">
        <v>24</v>
      </c>
      <c r="X91" s="104" t="s">
        <v>25</v>
      </c>
      <c r="Y91" s="104" t="s">
        <v>26</v>
      </c>
      <c r="Z91" s="105" t="s">
        <v>27</v>
      </c>
      <c r="AA91" s="103" t="s">
        <v>24</v>
      </c>
      <c r="AB91" s="104" t="s">
        <v>25</v>
      </c>
      <c r="AC91" s="106" t="s">
        <v>26</v>
      </c>
      <c r="AD91" s="105" t="s">
        <v>27</v>
      </c>
      <c r="AE91" s="107" t="s">
        <v>28</v>
      </c>
      <c r="AF91" s="138" t="s">
        <v>29</v>
      </c>
      <c r="AG91" s="139" t="s">
        <v>30</v>
      </c>
    </row>
    <row r="92" spans="1:33" ht="14.1" customHeight="1" thickBot="1">
      <c r="A92" s="62"/>
      <c r="B92" s="108" t="s">
        <v>32</v>
      </c>
      <c r="C92" s="1"/>
      <c r="D92" s="4" t="str">
        <f>IF(ISERROR(VLOOKUP(C92,data,3,FALSE)),"",VLOOKUP(C92,data,3,FALSE))</f>
        <v/>
      </c>
      <c r="E92" s="4" t="str">
        <f>IF(ISERROR(VLOOKUP(C92,data,4,FALSE)),"",VLOOKUP(C92,data,4,FALSE))</f>
        <v/>
      </c>
      <c r="F92" s="4" t="str">
        <f>IF(ISERROR(VLOOKUP(C92,data,5,FALSE)),"",VLOOKUP(C92,data,5,FALSE))</f>
        <v/>
      </c>
      <c r="G92" s="1"/>
      <c r="H92" s="4" t="str">
        <f>IF(ISERROR(VLOOKUP(G92,data,6,FALSE)),"",VLOOKUP(G92,data,6,FALSE))</f>
        <v/>
      </c>
      <c r="I92" s="4" t="str">
        <f>IF(ISERROR(VLOOKUP(G92,data,7,FALSE)),"",VLOOKUP(G92,data,7,FALSE))</f>
        <v/>
      </c>
      <c r="J92" s="20" t="str">
        <f>IF(ISERROR(VLOOKUP(G92,data,8,FALSE)),"",VLOOKUP(G92,data,8,FALSE))</f>
        <v/>
      </c>
      <c r="K92" s="1"/>
      <c r="L92" s="4" t="str">
        <f>IF(ISERROR(VLOOKUP(K92,data,9,FALSE)),"",VLOOKUP(K92,data,9,FALSE))</f>
        <v/>
      </c>
      <c r="M92" s="4" t="str">
        <f>IF(ISERROR(VLOOKUP(K92,data,10,FALSE)),"",VLOOKUP(K92,data,10,FALSE))</f>
        <v/>
      </c>
      <c r="N92" s="20" t="str">
        <f>IF(ISERROR(VLOOKUP(K92,data,11,FALSE)),"",VLOOKUP(K92,data,11,FALSE))</f>
        <v/>
      </c>
      <c r="O92" s="1"/>
      <c r="P92" s="4" t="str">
        <f>IF(ISERROR(VLOOKUP(O92,data,12,FALSE)),"",VLOOKUP(O92,data,12,FALSE))</f>
        <v/>
      </c>
      <c r="Q92" s="4" t="str">
        <f>IF(ISERROR(VLOOKUP(O92,data,13,FALSE)),"",VLOOKUP(O92,data,13,FALSE))</f>
        <v/>
      </c>
      <c r="R92" s="20" t="str">
        <f>IF(ISERROR(VLOOKUP(O92,data,14,FALSE)),"",VLOOKUP(O92,data,14,FALSE))</f>
        <v/>
      </c>
      <c r="S92" s="1"/>
      <c r="T92" s="4" t="str">
        <f>IF(ISERROR(VLOOKUP(S92,data,15,FALSE)),"",VLOOKUP(S92,data,15,FALSE))</f>
        <v/>
      </c>
      <c r="U92" s="4" t="str">
        <f>IF(ISERROR(VLOOKUP(S92,data,16,FALSE)),"",VLOOKUP(S92,data,16,FALSE))</f>
        <v/>
      </c>
      <c r="V92" s="20" t="str">
        <f>IF(ISERROR(VLOOKUP(S92,data,17,FALSE)),"",VLOOKUP(S92,data,17,FALSE))</f>
        <v/>
      </c>
      <c r="W92" s="1"/>
      <c r="X92" s="4" t="str">
        <f>IF(ISERROR(VLOOKUP(W92,data,18,FALSE)),"",VLOOKUP(W92,data,18,FALSE))</f>
        <v/>
      </c>
      <c r="Y92" s="4" t="str">
        <f>IF(ISERROR(VLOOKUP(W92,data,19,FALSE)),"",VLOOKUP(W92,data,19,FALSE))</f>
        <v/>
      </c>
      <c r="Z92" s="20" t="str">
        <f>IF(ISERROR(VLOOKUP(W92,data,20,FALSE)),"",VLOOKUP(W92,data,20,FALSE))</f>
        <v/>
      </c>
      <c r="AA92" s="1"/>
      <c r="AB92" s="4" t="str">
        <f>IF(ISERROR(VLOOKUP(AA92,data,21,FALSE)),"",VLOOKUP(AA92,data,21,FALSE))</f>
        <v/>
      </c>
      <c r="AC92" s="6" t="str">
        <f>IF(ISERROR(VLOOKUP(AA92,data,22,FALSE)),"",VLOOKUP(AA92,data,22,FALSE))</f>
        <v/>
      </c>
      <c r="AD92" s="6" t="str">
        <f>IF(ISERROR(VLOOKUP(AA92,data,23,FALSE)),"",VLOOKUP(AA92,data,23,FALSE))</f>
        <v/>
      </c>
      <c r="AE92" s="112"/>
      <c r="AF92" s="112"/>
      <c r="AG92" s="140"/>
    </row>
    <row r="93" spans="1:33" ht="14.1" customHeight="1" thickBot="1">
      <c r="A93" s="113" t="s">
        <v>33</v>
      </c>
      <c r="B93" s="114" t="s">
        <v>34</v>
      </c>
      <c r="C93" s="1"/>
      <c r="D93" s="4" t="str">
        <f>IF(ISERROR(VLOOKUP(C93,data,3,FALSE)),"",VLOOKUP(C93,data,3,FALSE))</f>
        <v/>
      </c>
      <c r="E93" s="4" t="str">
        <f>IF(ISERROR(VLOOKUP(C93,data,4,FALSE)),"",VLOOKUP(C93,data,4,FALSE))</f>
        <v/>
      </c>
      <c r="F93" s="4" t="str">
        <f>IF(ISERROR(VLOOKUP(C93,data,5,FALSE)),"",VLOOKUP(C93,data,5,FALSE))</f>
        <v/>
      </c>
      <c r="G93" s="1"/>
      <c r="H93" s="4" t="str">
        <f>IF(ISERROR(VLOOKUP(G93,data,6,FALSE)),"",VLOOKUP(G93,data,6,FALSE))</f>
        <v/>
      </c>
      <c r="I93" s="4" t="str">
        <f>IF(ISERROR(VLOOKUP(G93,data,7,FALSE)),"",VLOOKUP(G93,data,7,FALSE))</f>
        <v/>
      </c>
      <c r="J93" s="20" t="str">
        <f>IF(ISERROR(VLOOKUP(G93,data,8,FALSE)),"",VLOOKUP(G93,data,8,FALSE))</f>
        <v/>
      </c>
      <c r="K93" s="1"/>
      <c r="L93" s="4" t="str">
        <f>IF(ISERROR(VLOOKUP(K93,data,9,FALSE)),"",VLOOKUP(K93,data,9,FALSE))</f>
        <v/>
      </c>
      <c r="M93" s="4" t="str">
        <f>IF(ISERROR(VLOOKUP(K93,data,10,FALSE)),"",VLOOKUP(K93,data,10,FALSE))</f>
        <v/>
      </c>
      <c r="N93" s="20" t="str">
        <f>IF(ISERROR(VLOOKUP(K93,data,11,FALSE)),"",VLOOKUP(K93,data,11,FALSE))</f>
        <v/>
      </c>
      <c r="O93" s="1"/>
      <c r="P93" s="4" t="str">
        <f>IF(ISERROR(VLOOKUP(O93,data,12,FALSE)),"",VLOOKUP(O93,data,12,FALSE))</f>
        <v/>
      </c>
      <c r="Q93" s="4" t="str">
        <f>IF(ISERROR(VLOOKUP(O93,data,13,FALSE)),"",VLOOKUP(O93,data,13,FALSE))</f>
        <v/>
      </c>
      <c r="R93" s="20" t="str">
        <f>IF(ISERROR(VLOOKUP(O93,data,14,FALSE)),"",VLOOKUP(O93,data,14,FALSE))</f>
        <v/>
      </c>
      <c r="S93" s="1"/>
      <c r="T93" s="4" t="str">
        <f>IF(ISERROR(VLOOKUP(S93,data,15,FALSE)),"",VLOOKUP(S93,data,15,FALSE))</f>
        <v/>
      </c>
      <c r="U93" s="4" t="str">
        <f>IF(ISERROR(VLOOKUP(S93,data,16,FALSE)),"",VLOOKUP(S93,data,16,FALSE))</f>
        <v/>
      </c>
      <c r="V93" s="20" t="str">
        <f>IF(ISERROR(VLOOKUP(S93,data,17,FALSE)),"",VLOOKUP(S93,data,17,FALSE))</f>
        <v/>
      </c>
      <c r="W93" s="1"/>
      <c r="X93" s="4" t="str">
        <f>IF(ISERROR(VLOOKUP(W93,data,18,FALSE)),"",VLOOKUP(W93,data,18,FALSE))</f>
        <v/>
      </c>
      <c r="Y93" s="4" t="str">
        <f>IF(ISERROR(VLOOKUP(W93,data,19,FALSE)),"",VLOOKUP(W93,data,19,FALSE))</f>
        <v/>
      </c>
      <c r="Z93" s="20" t="str">
        <f>IF(ISERROR(VLOOKUP(W93,data,20,FALSE)),"",VLOOKUP(W93,data,20,FALSE))</f>
        <v/>
      </c>
      <c r="AA93" s="1"/>
      <c r="AB93" s="4" t="str">
        <f>IF(ISERROR(VLOOKUP(AA93,data,21,FALSE)),"",VLOOKUP(AA93,data,21,FALSE))</f>
        <v/>
      </c>
      <c r="AC93" s="6" t="str">
        <f>IF(ISERROR(VLOOKUP(AA93,data,22,FALSE)),"",VLOOKUP(AA93,data,22,FALSE))</f>
        <v/>
      </c>
      <c r="AD93" s="6" t="str">
        <f>IF(ISERROR(VLOOKUP(AA93,data,23,FALSE)),"",VLOOKUP(AA93,data,23,FALSE))</f>
        <v/>
      </c>
      <c r="AE93" s="112" t="str">
        <f>IF(ISERROR(VLOOKUP(#REF!,data,13,FALSE)),"",VLOOKUP(#REF!,data,13,FALSE))</f>
        <v/>
      </c>
      <c r="AF93" s="112"/>
      <c r="AG93" s="112"/>
    </row>
    <row r="94" spans="1:33" ht="14.1" customHeight="1">
      <c r="B94" s="114" t="s">
        <v>35</v>
      </c>
      <c r="C94" s="1"/>
      <c r="D94" s="115"/>
      <c r="E94" s="115"/>
      <c r="F94" s="115"/>
      <c r="G94" s="1"/>
      <c r="H94" s="115"/>
      <c r="I94" s="115"/>
      <c r="J94" s="116"/>
      <c r="K94" s="1"/>
      <c r="L94" s="115"/>
      <c r="M94" s="115"/>
      <c r="N94" s="116"/>
      <c r="O94" s="1"/>
      <c r="P94" s="115"/>
      <c r="Q94" s="115"/>
      <c r="R94" s="116"/>
      <c r="S94" s="1"/>
      <c r="T94" s="115"/>
      <c r="U94" s="115"/>
      <c r="V94" s="116"/>
      <c r="W94" s="1"/>
      <c r="X94" s="115"/>
      <c r="Y94" s="115"/>
      <c r="Z94" s="116"/>
      <c r="AA94" s="1"/>
      <c r="AB94" s="115"/>
      <c r="AC94" s="117"/>
      <c r="AD94" s="117"/>
      <c r="AE94" s="112" t="str">
        <f>IF(ISERROR(VLOOKUP(#REF!,data,13,FALSE)),"",VLOOKUP(#REF!,data,13,FALSE))</f>
        <v/>
      </c>
      <c r="AF94" s="112"/>
      <c r="AG94" s="112"/>
    </row>
    <row r="95" spans="1:33" ht="14.1" customHeight="1" thickBot="1">
      <c r="A95" s="118" t="str">
        <f>IF(C97="ILLEGAL","ILLEGAL","")</f>
        <v/>
      </c>
      <c r="B95" s="114" t="s">
        <v>36</v>
      </c>
      <c r="C95" s="2"/>
      <c r="D95" s="5"/>
      <c r="E95" s="5"/>
      <c r="F95" s="21"/>
      <c r="G95" s="2"/>
      <c r="H95" s="5"/>
      <c r="I95" s="5"/>
      <c r="J95" s="21"/>
      <c r="K95" s="2"/>
      <c r="L95" s="5"/>
      <c r="M95" s="5"/>
      <c r="N95" s="21"/>
      <c r="O95" s="2"/>
      <c r="P95" s="5"/>
      <c r="Q95" s="5"/>
      <c r="R95" s="21"/>
      <c r="S95" s="2"/>
      <c r="T95" s="5"/>
      <c r="U95" s="5"/>
      <c r="V95" s="21"/>
      <c r="W95" s="2"/>
      <c r="X95" s="5"/>
      <c r="Y95" s="5"/>
      <c r="Z95" s="21"/>
      <c r="AA95" s="2"/>
      <c r="AB95" s="5"/>
      <c r="AC95" s="7"/>
      <c r="AD95" s="7"/>
      <c r="AE95" s="17"/>
      <c r="AF95" s="17"/>
      <c r="AG95" s="17"/>
    </row>
    <row r="96" spans="1:33" ht="14.1" customHeight="1" thickBot="1">
      <c r="A96" s="119"/>
      <c r="B96" s="120" t="s">
        <v>37</v>
      </c>
      <c r="C96" s="3"/>
      <c r="D96" s="8">
        <f>SUM(D92:D95)</f>
        <v>0</v>
      </c>
      <c r="E96" s="8">
        <f>SUM(E92:E95)</f>
        <v>0</v>
      </c>
      <c r="F96" s="8">
        <f>SUM(F92:F95)</f>
        <v>0</v>
      </c>
      <c r="G96" s="147"/>
      <c r="H96" s="8">
        <f>SUM(H92:H95)</f>
        <v>0</v>
      </c>
      <c r="I96" s="8">
        <f>SUM(I92:I95)</f>
        <v>0</v>
      </c>
      <c r="J96" s="8">
        <f>SUM(J92:J95)</f>
        <v>0</v>
      </c>
      <c r="K96" s="147"/>
      <c r="L96" s="8">
        <f>SUM(L92:L95)</f>
        <v>0</v>
      </c>
      <c r="M96" s="8">
        <f>SUM(M92:M95)</f>
        <v>0</v>
      </c>
      <c r="N96" s="8">
        <f>SUM(N92:N95)</f>
        <v>0</v>
      </c>
      <c r="O96" s="147"/>
      <c r="P96" s="8">
        <f>SUM(P92:P95)</f>
        <v>0</v>
      </c>
      <c r="Q96" s="8">
        <f>SUM(Q92:Q95)</f>
        <v>0</v>
      </c>
      <c r="R96" s="8">
        <f>SUM(R92:R95)</f>
        <v>0</v>
      </c>
      <c r="S96" s="147"/>
      <c r="T96" s="8">
        <f>SUM(T92:T95)</f>
        <v>0</v>
      </c>
      <c r="U96" s="8">
        <f>SUM(U92:U95)</f>
        <v>0</v>
      </c>
      <c r="V96" s="8">
        <f>SUM(V92:V95)</f>
        <v>0</v>
      </c>
      <c r="W96" s="147"/>
      <c r="X96" s="8">
        <f>SUM(X92:X95)</f>
        <v>0</v>
      </c>
      <c r="Y96" s="8">
        <f>SUM(Y92:Y95)</f>
        <v>0</v>
      </c>
      <c r="Z96" s="8">
        <f>SUM(Z92:Z95)</f>
        <v>0</v>
      </c>
      <c r="AA96" s="147"/>
      <c r="AB96" s="8">
        <f>SUM(AB92:AB95)</f>
        <v>0</v>
      </c>
      <c r="AC96" s="8">
        <f>SUM(AC92:AC95)</f>
        <v>0</v>
      </c>
      <c r="AD96" s="8">
        <f>SUM(AD92:AD95)</f>
        <v>0</v>
      </c>
      <c r="AE96" s="8">
        <f>SUM(F96,J96,N96,R96,V96,Z96,AD96)</f>
        <v>0</v>
      </c>
      <c r="AF96" s="122">
        <v>0</v>
      </c>
      <c r="AG96" s="123"/>
    </row>
    <row r="97" spans="1:33" ht="14.1" customHeight="1" thickBot="1">
      <c r="A97" s="124">
        <f>COUNTIF(C98:AC98,"Cannot Convert")</f>
        <v>0</v>
      </c>
      <c r="B97" s="125" t="s">
        <v>38</v>
      </c>
      <c r="C97" s="126" t="str">
        <f>IF(AND(E96&gt;$AA$1,D96&gt;$X$1),"ILLEGAL",IF(E96&gt;$AA$1,"Full-Time Driver",""))</f>
        <v/>
      </c>
      <c r="D97" s="127"/>
      <c r="E97" s="128"/>
      <c r="F97" s="127"/>
      <c r="G97" s="126" t="str">
        <f>IF(AND(I96&gt;$AA$1,H96&gt;$X$1),"ILLEGAL",IF(I96&gt;$AA$1,"Full-Time Driver",""))</f>
        <v/>
      </c>
      <c r="H97" s="127"/>
      <c r="I97" s="128"/>
      <c r="J97" s="127"/>
      <c r="K97" s="126" t="str">
        <f>IF(AND(M96&gt;$AA$1,L96&gt;$X$1),"ILLEGAL",IF(M96&gt;$AA$1,"Full-Time Driver",""))</f>
        <v/>
      </c>
      <c r="L97" s="127"/>
      <c r="M97" s="128"/>
      <c r="N97" s="127"/>
      <c r="O97" s="126" t="str">
        <f>IF(AND(Q96&gt;$AA$1,P96&gt;$X$1),"ILLEGAL",IF(Q96&gt;$AA$1,"Full-Time Driver",""))</f>
        <v/>
      </c>
      <c r="P97" s="127"/>
      <c r="Q97" s="128"/>
      <c r="R97" s="127"/>
      <c r="S97" s="126" t="str">
        <f>IF(AND(U96&gt;$AA$1,T96&gt;$X$1),"ILLEGAL",IF(U96&gt;$AA$1,"Full-Time Driver",""))</f>
        <v/>
      </c>
      <c r="T97" s="127"/>
      <c r="U97" s="128"/>
      <c r="V97" s="127"/>
      <c r="W97" s="126" t="str">
        <f>IF(AND(Y96&gt;$AA$1,X96&gt;$X$1),"ILLEGAL",IF(Y96&gt;$AA$1,"Full-Time Driver",""))</f>
        <v/>
      </c>
      <c r="X97" s="127"/>
      <c r="Y97" s="128"/>
      <c r="Z97" s="127"/>
      <c r="AA97" s="126" t="str">
        <f>IF(AND(AC96&gt;$AA$1,AB96&gt;$X$1),"ILLEGAL",IF(AC96&gt;$AA$1,"Full-Time Driver",""))</f>
        <v/>
      </c>
      <c r="AB97" s="127"/>
      <c r="AC97" s="128"/>
      <c r="AD97" s="128"/>
      <c r="AE97" s="126" t="str">
        <f>IF($AE$1&lt;AE96,"Working Time Policy Breach","Compliant to Working Time Policy")</f>
        <v>Compliant to Working Time Policy</v>
      </c>
      <c r="AF97" s="128"/>
      <c r="AG97" s="128"/>
    </row>
    <row r="98" spans="1:33" s="75" customFormat="1" ht="14.1" customHeight="1" thickTop="1" thickBot="1">
      <c r="A98" s="129" t="str">
        <f>IF(A97&gt;0,"Cannot Convert","")</f>
        <v/>
      </c>
      <c r="B98" s="130" t="s">
        <v>11</v>
      </c>
      <c r="C98" s="131" t="str">
        <f>IF(D96&gt;$X$1,"Cannot Convert","")</f>
        <v/>
      </c>
      <c r="D98" s="132"/>
      <c r="E98" s="133"/>
      <c r="F98" s="132"/>
      <c r="G98" s="131" t="str">
        <f>IF(H96&gt;$X$1,"Cannot Convert","")</f>
        <v/>
      </c>
      <c r="H98" s="132"/>
      <c r="I98" s="133"/>
      <c r="J98" s="132"/>
      <c r="K98" s="131" t="str">
        <f>IF(L96&gt;$X$1,"Cannot Convert","")</f>
        <v/>
      </c>
      <c r="L98" s="132"/>
      <c r="M98" s="133"/>
      <c r="N98" s="132"/>
      <c r="O98" s="131" t="str">
        <f>IF(P96&gt;$X$1,"Cannot Convert","")</f>
        <v/>
      </c>
      <c r="P98" s="132"/>
      <c r="Q98" s="133"/>
      <c r="R98" s="132"/>
      <c r="S98" s="131" t="str">
        <f>IF(T96&gt;$X$1,"Cannot Convert","")</f>
        <v/>
      </c>
      <c r="T98" s="132"/>
      <c r="U98" s="133"/>
      <c r="V98" s="132"/>
      <c r="W98" s="131" t="str">
        <f>IF(X96&gt;$X$1,"Cannot Convert","")</f>
        <v/>
      </c>
      <c r="X98" s="132"/>
      <c r="Y98" s="133"/>
      <c r="Z98" s="132"/>
      <c r="AA98" s="131" t="str">
        <f>IF(AB96&gt;$X$1,"Cannot Convert","")</f>
        <v/>
      </c>
      <c r="AB98" s="132"/>
      <c r="AC98" s="133"/>
      <c r="AD98" s="133"/>
      <c r="AE98" s="134" t="s">
        <v>39</v>
      </c>
      <c r="AF98" s="133"/>
      <c r="AG98" s="133"/>
    </row>
    <row r="99" spans="1:33" s="75" customFormat="1" ht="25.5" thickTop="1" thickBot="1">
      <c r="A99" s="101" t="s">
        <v>23</v>
      </c>
      <c r="B99" s="102"/>
      <c r="C99" s="103" t="s">
        <v>24</v>
      </c>
      <c r="D99" s="104" t="s">
        <v>25</v>
      </c>
      <c r="E99" s="104" t="s">
        <v>26</v>
      </c>
      <c r="F99" s="105" t="s">
        <v>27</v>
      </c>
      <c r="G99" s="103" t="s">
        <v>24</v>
      </c>
      <c r="H99" s="104" t="s">
        <v>25</v>
      </c>
      <c r="I99" s="104" t="s">
        <v>26</v>
      </c>
      <c r="J99" s="105" t="s">
        <v>27</v>
      </c>
      <c r="K99" s="103" t="s">
        <v>24</v>
      </c>
      <c r="L99" s="104" t="s">
        <v>25</v>
      </c>
      <c r="M99" s="104" t="s">
        <v>26</v>
      </c>
      <c r="N99" s="105" t="s">
        <v>27</v>
      </c>
      <c r="O99" s="103" t="s">
        <v>24</v>
      </c>
      <c r="P99" s="104" t="s">
        <v>25</v>
      </c>
      <c r="Q99" s="104" t="s">
        <v>26</v>
      </c>
      <c r="R99" s="105" t="s">
        <v>27</v>
      </c>
      <c r="S99" s="103" t="s">
        <v>24</v>
      </c>
      <c r="T99" s="104" t="s">
        <v>25</v>
      </c>
      <c r="U99" s="104" t="s">
        <v>26</v>
      </c>
      <c r="V99" s="105" t="s">
        <v>27</v>
      </c>
      <c r="W99" s="103" t="s">
        <v>24</v>
      </c>
      <c r="X99" s="104" t="s">
        <v>25</v>
      </c>
      <c r="Y99" s="104" t="s">
        <v>26</v>
      </c>
      <c r="Z99" s="105" t="s">
        <v>27</v>
      </c>
      <c r="AA99" s="103" t="s">
        <v>24</v>
      </c>
      <c r="AB99" s="104" t="s">
        <v>25</v>
      </c>
      <c r="AC99" s="106" t="s">
        <v>26</v>
      </c>
      <c r="AD99" s="105" t="s">
        <v>27</v>
      </c>
      <c r="AE99" s="107" t="s">
        <v>28</v>
      </c>
      <c r="AF99" s="104" t="s">
        <v>29</v>
      </c>
      <c r="AG99" s="104" t="s">
        <v>30</v>
      </c>
    </row>
    <row r="100" spans="1:33" s="75" customFormat="1" ht="14.1" customHeight="1" thickBot="1">
      <c r="A100" s="63"/>
      <c r="B100" s="108" t="s">
        <v>32</v>
      </c>
      <c r="C100" s="1"/>
      <c r="D100" s="4" t="str">
        <f>IF(ISERROR(VLOOKUP(C100,data,3,FALSE)),"",VLOOKUP(C100,data,3,FALSE))</f>
        <v/>
      </c>
      <c r="E100" s="4" t="str">
        <f>IF(ISERROR(VLOOKUP(C100,data,4,FALSE)),"",VLOOKUP(C100,data,4,FALSE))</f>
        <v/>
      </c>
      <c r="F100" s="20" t="str">
        <f>IF(ISERROR(VLOOKUP(C100,data,5,FALSE)),"",VLOOKUP(C100,data,5,FALSE))</f>
        <v/>
      </c>
      <c r="G100" s="1"/>
      <c r="H100" s="4" t="str">
        <f>IF(ISERROR(VLOOKUP(G100,data,6,FALSE)),"",VLOOKUP(G100,data,6,FALSE))</f>
        <v/>
      </c>
      <c r="I100" s="4" t="str">
        <f>IF(ISERROR(VLOOKUP(G100,data,7,FALSE)),"",VLOOKUP(G100,data,7,FALSE))</f>
        <v/>
      </c>
      <c r="J100" s="20" t="str">
        <f>IF(ISERROR(VLOOKUP(G100,data,8,FALSE)),"",VLOOKUP(G100,data,8,FALSE))</f>
        <v/>
      </c>
      <c r="K100" s="1"/>
      <c r="L100" s="4" t="str">
        <f>IF(ISERROR(VLOOKUP(K100,data,9,FALSE)),"",VLOOKUP(K100,data,9,FALSE))</f>
        <v/>
      </c>
      <c r="M100" s="4" t="str">
        <f>IF(ISERROR(VLOOKUP(K100,data,10,FALSE)),"",VLOOKUP(K100,data,10,FALSE))</f>
        <v/>
      </c>
      <c r="N100" s="20" t="str">
        <f>IF(ISERROR(VLOOKUP(K100,data,11,FALSE)),"",VLOOKUP(K100,data,11,FALSE))</f>
        <v/>
      </c>
      <c r="O100" s="1"/>
      <c r="P100" s="4" t="str">
        <f>IF(ISERROR(VLOOKUP(O100,data,12,FALSE)),"",VLOOKUP(O100,data,12,FALSE))</f>
        <v/>
      </c>
      <c r="Q100" s="4" t="str">
        <f>IF(ISERROR(VLOOKUP(O100,data,13,FALSE)),"",VLOOKUP(O100,data,13,FALSE))</f>
        <v/>
      </c>
      <c r="R100" s="20" t="str">
        <f>IF(ISERROR(VLOOKUP(O100,data,14,FALSE)),"",VLOOKUP(O100,data,14,FALSE))</f>
        <v/>
      </c>
      <c r="S100" s="1"/>
      <c r="T100" s="4" t="str">
        <f>IF(ISERROR(VLOOKUP(S100,data,15,FALSE)),"",VLOOKUP(S100,data,15,FALSE))</f>
        <v/>
      </c>
      <c r="U100" s="4" t="str">
        <f>IF(ISERROR(VLOOKUP(S100,data,16,FALSE)),"",VLOOKUP(S100,data,16,FALSE))</f>
        <v/>
      </c>
      <c r="V100" s="20" t="str">
        <f>IF(ISERROR(VLOOKUP(S100,data,17,FALSE)),"",VLOOKUP(S100,data,17,FALSE))</f>
        <v/>
      </c>
      <c r="W100" s="1"/>
      <c r="X100" s="4" t="str">
        <f>IF(ISERROR(VLOOKUP(W100,data,18,FALSE)),"",VLOOKUP(W100,data,18,FALSE))</f>
        <v/>
      </c>
      <c r="Y100" s="4" t="str">
        <f>IF(ISERROR(VLOOKUP(W100,data,19,FALSE)),"",VLOOKUP(W100,data,19,FALSE))</f>
        <v/>
      </c>
      <c r="Z100" s="20" t="str">
        <f>IF(ISERROR(VLOOKUP(W100,data,20,FALSE)),"",VLOOKUP(W100,data,20,FALSE))</f>
        <v/>
      </c>
      <c r="AA100" s="1"/>
      <c r="AB100" s="4" t="str">
        <f>IF(ISERROR(VLOOKUP(AA100,data,21,FALSE)),"",VLOOKUP(AA100,data,21,FALSE))</f>
        <v/>
      </c>
      <c r="AC100" s="6" t="str">
        <f>IF(ISERROR(VLOOKUP(AA100,data,22,FALSE)),"",VLOOKUP(AA100,data,22,FALSE))</f>
        <v/>
      </c>
      <c r="AD100" s="6" t="str">
        <f>IF(ISERROR(VLOOKUP(AA100,data,23,FALSE)),"",VLOOKUP(AA100,data,23,FALSE))</f>
        <v/>
      </c>
      <c r="AE100" s="112"/>
      <c r="AF100" s="112"/>
      <c r="AG100" s="112"/>
    </row>
    <row r="101" spans="1:33" s="75" customFormat="1" ht="14.1" customHeight="1" thickBot="1">
      <c r="A101" s="113" t="s">
        <v>33</v>
      </c>
      <c r="B101" s="114" t="s">
        <v>34</v>
      </c>
      <c r="C101" s="1"/>
      <c r="D101" s="4" t="str">
        <f>IF(ISERROR(VLOOKUP(C101,data,3,FALSE)),"",VLOOKUP(C101,data,3,FALSE))</f>
        <v/>
      </c>
      <c r="E101" s="4" t="str">
        <f>IF(ISERROR(VLOOKUP(C101,data,4,FALSE)),"",VLOOKUP(C101,data,4,FALSE))</f>
        <v/>
      </c>
      <c r="F101" s="20" t="str">
        <f>IF(ISERROR(VLOOKUP(C101,data,5,FALSE)),"",VLOOKUP(C101,data,5,FALSE))</f>
        <v/>
      </c>
      <c r="G101" s="1"/>
      <c r="H101" s="4" t="str">
        <f>IF(ISERROR(VLOOKUP(G101,data,6,FALSE)),"",VLOOKUP(G101,data,6,FALSE))</f>
        <v/>
      </c>
      <c r="I101" s="4" t="str">
        <f>IF(ISERROR(VLOOKUP(G101,data,7,FALSE)),"",VLOOKUP(G101,data,7,FALSE))</f>
        <v/>
      </c>
      <c r="J101" s="20" t="str">
        <f>IF(ISERROR(VLOOKUP(G101,data,8,FALSE)),"",VLOOKUP(G101,data,8,FALSE))</f>
        <v/>
      </c>
      <c r="K101" s="1"/>
      <c r="L101" s="4" t="str">
        <f>IF(ISERROR(VLOOKUP(K101,data,9,FALSE)),"",VLOOKUP(K101,data,9,FALSE))</f>
        <v/>
      </c>
      <c r="M101" s="4" t="str">
        <f>IF(ISERROR(VLOOKUP(K101,data,10,FALSE)),"",VLOOKUP(K101,data,10,FALSE))</f>
        <v/>
      </c>
      <c r="N101" s="20" t="str">
        <f>IF(ISERROR(VLOOKUP(K101,data,11,FALSE)),"",VLOOKUP(K101,data,11,FALSE))</f>
        <v/>
      </c>
      <c r="O101" s="1"/>
      <c r="P101" s="4" t="str">
        <f>IF(ISERROR(VLOOKUP(O101,data,12,FALSE)),"",VLOOKUP(O101,data,12,FALSE))</f>
        <v/>
      </c>
      <c r="Q101" s="4" t="str">
        <f>IF(ISERROR(VLOOKUP(O101,data,13,FALSE)),"",VLOOKUP(O101,data,13,FALSE))</f>
        <v/>
      </c>
      <c r="R101" s="20" t="str">
        <f>IF(ISERROR(VLOOKUP(O101,data,14,FALSE)),"",VLOOKUP(O101,data,14,FALSE))</f>
        <v/>
      </c>
      <c r="S101" s="1"/>
      <c r="T101" s="4" t="str">
        <f>IF(ISERROR(VLOOKUP(S101,data,15,FALSE)),"",VLOOKUP(S101,data,15,FALSE))</f>
        <v/>
      </c>
      <c r="U101" s="4" t="str">
        <f>IF(ISERROR(VLOOKUP(S101,data,16,FALSE)),"",VLOOKUP(S101,data,16,FALSE))</f>
        <v/>
      </c>
      <c r="V101" s="20" t="str">
        <f>IF(ISERROR(VLOOKUP(S101,data,17,FALSE)),"",VLOOKUP(S101,data,17,FALSE))</f>
        <v/>
      </c>
      <c r="W101" s="1"/>
      <c r="X101" s="4" t="str">
        <f>IF(ISERROR(VLOOKUP(W101,data,18,FALSE)),"",VLOOKUP(W101,data,18,FALSE))</f>
        <v/>
      </c>
      <c r="Y101" s="4" t="str">
        <f>IF(ISERROR(VLOOKUP(W101,data,19,FALSE)),"",VLOOKUP(W101,data,19,FALSE))</f>
        <v/>
      </c>
      <c r="Z101" s="20" t="str">
        <f>IF(ISERROR(VLOOKUP(W101,data,20,FALSE)),"",VLOOKUP(W101,data,20,FALSE))</f>
        <v/>
      </c>
      <c r="AA101" s="1"/>
      <c r="AB101" s="4" t="str">
        <f>IF(ISERROR(VLOOKUP(AA101,data,21,FALSE)),"",VLOOKUP(AA101,data,21,FALSE))</f>
        <v/>
      </c>
      <c r="AC101" s="6" t="str">
        <f>IF(ISERROR(VLOOKUP(AA101,data,22,FALSE)),"",VLOOKUP(AA101,data,22,FALSE))</f>
        <v/>
      </c>
      <c r="AD101" s="6" t="str">
        <f>IF(ISERROR(VLOOKUP(AA101,data,23,FALSE)),"",VLOOKUP(AA101,data,23,FALSE))</f>
        <v/>
      </c>
      <c r="AE101" s="112" t="str">
        <f>IF(ISERROR(VLOOKUP(#REF!,data,13,FALSE)),"",VLOOKUP(#REF!,data,13,FALSE))</f>
        <v/>
      </c>
      <c r="AF101" s="112"/>
      <c r="AG101" s="112"/>
    </row>
    <row r="102" spans="1:33" s="75" customFormat="1" ht="14.1" customHeight="1" thickBot="1">
      <c r="A102" s="62"/>
      <c r="B102" s="114" t="s">
        <v>35</v>
      </c>
      <c r="C102" s="1"/>
      <c r="D102" s="115"/>
      <c r="E102" s="115"/>
      <c r="F102" s="116"/>
      <c r="G102" s="22"/>
      <c r="H102" s="115"/>
      <c r="I102" s="115"/>
      <c r="J102" s="116"/>
      <c r="K102" s="22"/>
      <c r="L102" s="115"/>
      <c r="M102" s="115"/>
      <c r="N102" s="116"/>
      <c r="O102" s="22"/>
      <c r="P102" s="115"/>
      <c r="Q102" s="115"/>
      <c r="R102" s="116"/>
      <c r="S102" s="22"/>
      <c r="T102" s="115"/>
      <c r="U102" s="115"/>
      <c r="V102" s="116"/>
      <c r="W102" s="22"/>
      <c r="X102" s="115"/>
      <c r="Y102" s="115"/>
      <c r="Z102" s="116"/>
      <c r="AA102" s="22"/>
      <c r="AB102" s="115"/>
      <c r="AC102" s="117"/>
      <c r="AD102" s="117"/>
      <c r="AE102" s="112" t="str">
        <f>IF(ISERROR(VLOOKUP(#REF!,data,13,FALSE)),"",VLOOKUP(#REF!,data,13,FALSE))</f>
        <v/>
      </c>
      <c r="AF102" s="112"/>
      <c r="AG102" s="112"/>
    </row>
    <row r="103" spans="1:33" s="75" customFormat="1" ht="14.1" customHeight="1" thickBot="1">
      <c r="A103" s="118" t="str">
        <f>IF(C105="ILLEGAL","ILLEGAL","")</f>
        <v/>
      </c>
      <c r="B103" s="114" t="s">
        <v>36</v>
      </c>
      <c r="C103" s="2"/>
      <c r="D103" s="5"/>
      <c r="E103" s="5"/>
      <c r="F103" s="21"/>
      <c r="G103" s="2"/>
      <c r="H103" s="5"/>
      <c r="I103" s="5"/>
      <c r="J103" s="21"/>
      <c r="K103" s="2"/>
      <c r="L103" s="5"/>
      <c r="M103" s="5"/>
      <c r="N103" s="21"/>
      <c r="O103" s="2"/>
      <c r="P103" s="5"/>
      <c r="Q103" s="5"/>
      <c r="R103" s="21"/>
      <c r="S103" s="12"/>
      <c r="T103" s="5"/>
      <c r="U103" s="5"/>
      <c r="V103" s="21"/>
      <c r="W103" s="12"/>
      <c r="X103" s="5"/>
      <c r="Y103" s="5"/>
      <c r="Z103" s="21"/>
      <c r="AA103" s="2"/>
      <c r="AB103" s="5"/>
      <c r="AC103" s="7"/>
      <c r="AD103" s="7"/>
      <c r="AE103" s="17"/>
      <c r="AF103" s="17"/>
      <c r="AG103" s="17"/>
    </row>
    <row r="104" spans="1:33" s="75" customFormat="1" ht="14.1" customHeight="1" thickBot="1">
      <c r="A104" s="119"/>
      <c r="B104" s="120" t="s">
        <v>37</v>
      </c>
      <c r="C104" s="3"/>
      <c r="D104" s="8">
        <f>SUM(D100:D103)</f>
        <v>0</v>
      </c>
      <c r="E104" s="8">
        <f>SUM(E100:E103)</f>
        <v>0</v>
      </c>
      <c r="F104" s="8">
        <f>SUM(F100:F103)</f>
        <v>0</v>
      </c>
      <c r="G104" s="147"/>
      <c r="H104" s="8">
        <f>SUM(H100:H103)</f>
        <v>0</v>
      </c>
      <c r="I104" s="8">
        <f>SUM(I100:I103)</f>
        <v>0</v>
      </c>
      <c r="J104" s="8">
        <f>SUM(J100:J103)</f>
        <v>0</v>
      </c>
      <c r="K104" s="147"/>
      <c r="L104" s="8">
        <f>SUM(L100:L103)</f>
        <v>0</v>
      </c>
      <c r="M104" s="8">
        <f>SUM(M100:M103)</f>
        <v>0</v>
      </c>
      <c r="N104" s="8">
        <f>SUM(N100:N103)</f>
        <v>0</v>
      </c>
      <c r="O104" s="147"/>
      <c r="P104" s="8">
        <f>SUM(P100:P103)</f>
        <v>0</v>
      </c>
      <c r="Q104" s="8">
        <f>SUM(Q100:Q103)</f>
        <v>0</v>
      </c>
      <c r="R104" s="8">
        <f>SUM(R100:R103)</f>
        <v>0</v>
      </c>
      <c r="S104" s="147"/>
      <c r="T104" s="8">
        <f>SUM(T100:T103)</f>
        <v>0</v>
      </c>
      <c r="U104" s="8">
        <f>SUM(U100:U103)</f>
        <v>0</v>
      </c>
      <c r="V104" s="8">
        <f>SUM(V100:V103)</f>
        <v>0</v>
      </c>
      <c r="W104" s="147"/>
      <c r="X104" s="8">
        <f>SUM(X100:X103)</f>
        <v>0</v>
      </c>
      <c r="Y104" s="8">
        <f>SUM(Y100:Y103)</f>
        <v>0</v>
      </c>
      <c r="Z104" s="8">
        <f>SUM(Z100:Z103)</f>
        <v>0</v>
      </c>
      <c r="AA104" s="147"/>
      <c r="AB104" s="8">
        <f>SUM(AB100:AB103)</f>
        <v>0</v>
      </c>
      <c r="AC104" s="8">
        <f>SUM(AC100:AC103)</f>
        <v>0</v>
      </c>
      <c r="AD104" s="8">
        <f>SUM(AD100:AD103)</f>
        <v>0</v>
      </c>
      <c r="AE104" s="8">
        <f>SUM(F104,J104,N104,R104,V104,Z104,AD104)</f>
        <v>0</v>
      </c>
      <c r="AF104" s="122">
        <v>2.4513888888888888</v>
      </c>
      <c r="AG104" s="123"/>
    </row>
    <row r="105" spans="1:33" s="75" customFormat="1" ht="14.1" customHeight="1" thickBot="1">
      <c r="A105" s="124">
        <f>COUNTIF(C106:AC106,"Cannot Convert")</f>
        <v>0</v>
      </c>
      <c r="B105" s="125" t="s">
        <v>38</v>
      </c>
      <c r="C105" s="126" t="str">
        <f>IF(AND(E104&gt;$AA$1,D104&gt;$X$1),"ILLEGAL",IF(E104&gt;$AA$1,"Full-Time Driver",""))</f>
        <v/>
      </c>
      <c r="D105" s="127"/>
      <c r="E105" s="128"/>
      <c r="F105" s="127"/>
      <c r="G105" s="126" t="str">
        <f>IF(AND(I104&gt;$AA$1,H104&gt;$X$1),"ILLEGAL",IF(I104&gt;$AA$1,"Full-Time Driver",""))</f>
        <v/>
      </c>
      <c r="H105" s="127"/>
      <c r="I105" s="128"/>
      <c r="J105" s="127"/>
      <c r="K105" s="126" t="str">
        <f>IF(AND(M104&gt;$AA$1,L104&gt;$X$1),"ILLEGAL",IF(M104&gt;$AA$1,"Full-Time Driver",""))</f>
        <v/>
      </c>
      <c r="L105" s="127"/>
      <c r="M105" s="128"/>
      <c r="N105" s="127"/>
      <c r="O105" s="126" t="str">
        <f>IF(AND(Q104&gt;$AA$1,P104&gt;$X$1),"ILLEGAL",IF(Q104&gt;$AA$1,"Full-Time Driver",""))</f>
        <v/>
      </c>
      <c r="P105" s="127"/>
      <c r="Q105" s="128"/>
      <c r="R105" s="127"/>
      <c r="S105" s="126" t="str">
        <f>IF(AND(U104&gt;$AA$1,T104&gt;$X$1),"ILLEGAL",IF(U104&gt;$AA$1,"Full-Time Driver",""))</f>
        <v/>
      </c>
      <c r="T105" s="127"/>
      <c r="U105" s="128"/>
      <c r="V105" s="127"/>
      <c r="W105" s="126" t="str">
        <f>IF(AND(Y104&gt;$AA$1,X104&gt;$X$1),"ILLEGAL",IF(Y104&gt;$AA$1,"Full-Time Driver",""))</f>
        <v/>
      </c>
      <c r="X105" s="127"/>
      <c r="Y105" s="128"/>
      <c r="Z105" s="127"/>
      <c r="AA105" s="126" t="str">
        <f>IF(AND(AC104&gt;$AA$1,AB104&gt;$X$1),"ILLEGAL",IF(AC104&gt;$AA$1,"Full-Time Driver",""))</f>
        <v/>
      </c>
      <c r="AB105" s="127"/>
      <c r="AC105" s="128"/>
      <c r="AD105" s="128"/>
      <c r="AE105" s="126" t="str">
        <f>IF($AE$1&lt;AE104,"Working Time Policy Breach","Compliant to Working Time Policy")</f>
        <v>Compliant to Working Time Policy</v>
      </c>
      <c r="AF105" s="128"/>
      <c r="AG105" s="128"/>
    </row>
    <row r="106" spans="1:33" s="75" customFormat="1" ht="14.1" customHeight="1" thickTop="1" thickBot="1">
      <c r="A106" s="129" t="str">
        <f>IF(A105&gt;0,"Cannot Convert","")</f>
        <v/>
      </c>
      <c r="B106" s="135" t="s">
        <v>11</v>
      </c>
      <c r="C106" s="131" t="str">
        <f>IF(D104&gt;$X$1,"Cannot Convert","")</f>
        <v/>
      </c>
      <c r="D106" s="132"/>
      <c r="E106" s="133"/>
      <c r="F106" s="132"/>
      <c r="G106" s="131" t="str">
        <f>IF(H104&gt;$X$1,"Cannot Convert","")</f>
        <v/>
      </c>
      <c r="H106" s="132"/>
      <c r="I106" s="133"/>
      <c r="J106" s="132"/>
      <c r="K106" s="131" t="str">
        <f>IF(L104&gt;$X$1,"Cannot Convert","")</f>
        <v/>
      </c>
      <c r="L106" s="132"/>
      <c r="M106" s="133"/>
      <c r="N106" s="132"/>
      <c r="O106" s="131" t="str">
        <f>IF(P104&gt;$X$1,"Cannot Convert","")</f>
        <v/>
      </c>
      <c r="P106" s="132"/>
      <c r="Q106" s="133"/>
      <c r="R106" s="132"/>
      <c r="S106" s="131" t="str">
        <f>IF(T104&gt;$X$1,"Cannot Convert","")</f>
        <v/>
      </c>
      <c r="T106" s="132"/>
      <c r="U106" s="133"/>
      <c r="V106" s="132"/>
      <c r="W106" s="131" t="str">
        <f>IF(X104&gt;$X$1,"Cannot Convert","")</f>
        <v/>
      </c>
      <c r="X106" s="132"/>
      <c r="Y106" s="133"/>
      <c r="Z106" s="132"/>
      <c r="AA106" s="131" t="str">
        <f>IF(AB104&gt;$X$1,"Cannot Convert","")</f>
        <v/>
      </c>
      <c r="AB106" s="132"/>
      <c r="AC106" s="133"/>
      <c r="AD106" s="133"/>
      <c r="AE106" s="134" t="s">
        <v>39</v>
      </c>
      <c r="AF106" s="133"/>
      <c r="AG106" s="133"/>
    </row>
    <row r="107" spans="1:33" ht="25.5" thickTop="1" thickBot="1">
      <c r="A107" s="101" t="s">
        <v>23</v>
      </c>
      <c r="B107" s="102"/>
      <c r="C107" s="103" t="s">
        <v>24</v>
      </c>
      <c r="D107" s="104" t="s">
        <v>25</v>
      </c>
      <c r="E107" s="104" t="s">
        <v>26</v>
      </c>
      <c r="F107" s="105" t="s">
        <v>27</v>
      </c>
      <c r="G107" s="103" t="s">
        <v>24</v>
      </c>
      <c r="H107" s="104" t="s">
        <v>25</v>
      </c>
      <c r="I107" s="104" t="s">
        <v>26</v>
      </c>
      <c r="J107" s="105" t="s">
        <v>27</v>
      </c>
      <c r="K107" s="103" t="s">
        <v>24</v>
      </c>
      <c r="L107" s="104" t="s">
        <v>25</v>
      </c>
      <c r="M107" s="104" t="s">
        <v>26</v>
      </c>
      <c r="N107" s="105" t="s">
        <v>27</v>
      </c>
      <c r="O107" s="103" t="s">
        <v>24</v>
      </c>
      <c r="P107" s="104" t="s">
        <v>25</v>
      </c>
      <c r="Q107" s="104" t="s">
        <v>26</v>
      </c>
      <c r="R107" s="105" t="s">
        <v>27</v>
      </c>
      <c r="S107" s="103" t="s">
        <v>24</v>
      </c>
      <c r="T107" s="104" t="s">
        <v>25</v>
      </c>
      <c r="U107" s="104" t="s">
        <v>26</v>
      </c>
      <c r="V107" s="105" t="s">
        <v>27</v>
      </c>
      <c r="W107" s="103" t="s">
        <v>24</v>
      </c>
      <c r="X107" s="104" t="s">
        <v>25</v>
      </c>
      <c r="Y107" s="104" t="s">
        <v>26</v>
      </c>
      <c r="Z107" s="105" t="s">
        <v>27</v>
      </c>
      <c r="AA107" s="103" t="s">
        <v>24</v>
      </c>
      <c r="AB107" s="104" t="s">
        <v>25</v>
      </c>
      <c r="AC107" s="106" t="s">
        <v>26</v>
      </c>
      <c r="AD107" s="105" t="s">
        <v>27</v>
      </c>
      <c r="AE107" s="107" t="s">
        <v>28</v>
      </c>
      <c r="AF107" s="104" t="s">
        <v>29</v>
      </c>
      <c r="AG107" s="104" t="s">
        <v>30</v>
      </c>
    </row>
    <row r="108" spans="1:33" ht="14.1" customHeight="1" thickBot="1">
      <c r="A108" s="63"/>
      <c r="B108" s="108" t="s">
        <v>32</v>
      </c>
      <c r="C108" s="1"/>
      <c r="D108" s="4" t="str">
        <f>IF(ISERROR(VLOOKUP(C108,data,3,FALSE)),"",VLOOKUP(C108,data,3,FALSE))</f>
        <v/>
      </c>
      <c r="E108" s="4" t="str">
        <f>IF(ISERROR(VLOOKUP(C108,data,4,FALSE)),"",VLOOKUP(C108,data,4,FALSE))</f>
        <v/>
      </c>
      <c r="F108" s="20" t="str">
        <f>IF(ISERROR(VLOOKUP(C108,data,5,FALSE)),"",VLOOKUP(C108,data,5,FALSE))</f>
        <v/>
      </c>
      <c r="G108" s="1"/>
      <c r="H108" s="4" t="str">
        <f>IF(ISERROR(VLOOKUP(G108,data,6,FALSE)),"",VLOOKUP(G108,data,6,FALSE))</f>
        <v/>
      </c>
      <c r="I108" s="4" t="str">
        <f>IF(ISERROR(VLOOKUP(G108,data,7,FALSE)),"",VLOOKUP(G108,data,7,FALSE))</f>
        <v/>
      </c>
      <c r="J108" s="20" t="str">
        <f>IF(ISERROR(VLOOKUP(G108,data,8,FALSE)),"",VLOOKUP(G108,data,8,FALSE))</f>
        <v/>
      </c>
      <c r="K108" s="1"/>
      <c r="L108" s="4" t="str">
        <f>IF(ISERROR(VLOOKUP(K108,data,9,FALSE)),"",VLOOKUP(K108,data,9,FALSE))</f>
        <v/>
      </c>
      <c r="M108" s="4" t="str">
        <f>IF(ISERROR(VLOOKUP(K108,data,10,FALSE)),"",VLOOKUP(K108,data,10,FALSE))</f>
        <v/>
      </c>
      <c r="N108" s="20" t="str">
        <f>IF(ISERROR(VLOOKUP(K108,data,11,FALSE)),"",VLOOKUP(K108,data,11,FALSE))</f>
        <v/>
      </c>
      <c r="O108" s="1"/>
      <c r="P108" s="4" t="str">
        <f>IF(ISERROR(VLOOKUP(O108,data,12,FALSE)),"",VLOOKUP(O108,data,12,FALSE))</f>
        <v/>
      </c>
      <c r="Q108" s="4" t="str">
        <f>IF(ISERROR(VLOOKUP(O108,data,13,FALSE)),"",VLOOKUP(O108,data,13,FALSE))</f>
        <v/>
      </c>
      <c r="R108" s="20" t="str">
        <f>IF(ISERROR(VLOOKUP(O108,data,14,FALSE)),"",VLOOKUP(O108,data,14,FALSE))</f>
        <v/>
      </c>
      <c r="S108" s="1"/>
      <c r="T108" s="4" t="str">
        <f>IF(ISERROR(VLOOKUP(S108,data,15,FALSE)),"",VLOOKUP(S108,data,15,FALSE))</f>
        <v/>
      </c>
      <c r="U108" s="4" t="str">
        <f>IF(ISERROR(VLOOKUP(S108,data,16,FALSE)),"",VLOOKUP(S108,data,16,FALSE))</f>
        <v/>
      </c>
      <c r="V108" s="20" t="str">
        <f>IF(ISERROR(VLOOKUP(S108,data,17,FALSE)),"",VLOOKUP(S108,data,17,FALSE))</f>
        <v/>
      </c>
      <c r="W108" s="1"/>
      <c r="X108" s="4" t="str">
        <f>IF(ISERROR(VLOOKUP(W108,data,18,FALSE)),"",VLOOKUP(W108,data,18,FALSE))</f>
        <v/>
      </c>
      <c r="Y108" s="4" t="str">
        <f>IF(ISERROR(VLOOKUP(W108,data,19,FALSE)),"",VLOOKUP(W108,data,19,FALSE))</f>
        <v/>
      </c>
      <c r="Z108" s="20" t="str">
        <f>IF(ISERROR(VLOOKUP(W108,data,20,FALSE)),"",VLOOKUP(W108,data,20,FALSE))</f>
        <v/>
      </c>
      <c r="AA108" s="1"/>
      <c r="AB108" s="4" t="str">
        <f>IF(ISERROR(VLOOKUP(AA108,data,21,FALSE)),"",VLOOKUP(AA108,data,21,FALSE))</f>
        <v/>
      </c>
      <c r="AC108" s="6" t="str">
        <f>IF(ISERROR(VLOOKUP(AA108,data,22,FALSE)),"",VLOOKUP(AA108,data,22,FALSE))</f>
        <v/>
      </c>
      <c r="AD108" s="6" t="str">
        <f>IF(ISERROR(VLOOKUP(AA108,data,23,FALSE)),"",VLOOKUP(AA108,data,23,FALSE))</f>
        <v/>
      </c>
      <c r="AE108" s="112"/>
      <c r="AF108" s="112"/>
      <c r="AG108" s="112"/>
    </row>
    <row r="109" spans="1:33" ht="14.1" customHeight="1" thickBot="1">
      <c r="A109" s="113" t="s">
        <v>33</v>
      </c>
      <c r="B109" s="114" t="s">
        <v>34</v>
      </c>
      <c r="C109" s="1"/>
      <c r="D109" s="4" t="str">
        <f>IF(ISERROR(VLOOKUP(C109,data,3,FALSE)),"",VLOOKUP(C109,data,3,FALSE))</f>
        <v/>
      </c>
      <c r="E109" s="4" t="str">
        <f>IF(ISERROR(VLOOKUP(C109,data,4,FALSE)),"",VLOOKUP(C109,data,4,FALSE))</f>
        <v/>
      </c>
      <c r="F109" s="20" t="str">
        <f>IF(ISERROR(VLOOKUP(C109,data,5,FALSE)),"",VLOOKUP(C109,data,5,FALSE))</f>
        <v/>
      </c>
      <c r="G109" s="1"/>
      <c r="H109" s="4" t="str">
        <f>IF(ISERROR(VLOOKUP(G109,data,6,FALSE)),"",VLOOKUP(G109,data,6,FALSE))</f>
        <v/>
      </c>
      <c r="I109" s="4" t="str">
        <f>IF(ISERROR(VLOOKUP(G109,data,7,FALSE)),"",VLOOKUP(G109,data,7,FALSE))</f>
        <v/>
      </c>
      <c r="J109" s="20" t="str">
        <f>IF(ISERROR(VLOOKUP(G109,data,8,FALSE)),"",VLOOKUP(G109,data,8,FALSE))</f>
        <v/>
      </c>
      <c r="K109" s="1"/>
      <c r="L109" s="4" t="str">
        <f>IF(ISERROR(VLOOKUP(K109,data,9,FALSE)),"",VLOOKUP(K109,data,9,FALSE))</f>
        <v/>
      </c>
      <c r="M109" s="4" t="str">
        <f>IF(ISERROR(VLOOKUP(K109,data,10,FALSE)),"",VLOOKUP(K109,data,10,FALSE))</f>
        <v/>
      </c>
      <c r="N109" s="20" t="str">
        <f>IF(ISERROR(VLOOKUP(K109,data,11,FALSE)),"",VLOOKUP(K109,data,11,FALSE))</f>
        <v/>
      </c>
      <c r="O109" s="1"/>
      <c r="P109" s="4" t="str">
        <f>IF(ISERROR(VLOOKUP(O109,data,12,FALSE)),"",VLOOKUP(O109,data,12,FALSE))</f>
        <v/>
      </c>
      <c r="Q109" s="4" t="str">
        <f>IF(ISERROR(VLOOKUP(O109,data,13,FALSE)),"",VLOOKUP(O109,data,13,FALSE))</f>
        <v/>
      </c>
      <c r="R109" s="20" t="str">
        <f>IF(ISERROR(VLOOKUP(O109,data,14,FALSE)),"",VLOOKUP(O109,data,14,FALSE))</f>
        <v/>
      </c>
      <c r="S109" s="1"/>
      <c r="T109" s="4" t="str">
        <f>IF(ISERROR(VLOOKUP(S109,data,15,FALSE)),"",VLOOKUP(S109,data,15,FALSE))</f>
        <v/>
      </c>
      <c r="U109" s="4" t="str">
        <f>IF(ISERROR(VLOOKUP(S109,data,16,FALSE)),"",VLOOKUP(S109,data,16,FALSE))</f>
        <v/>
      </c>
      <c r="V109" s="20" t="str">
        <f>IF(ISERROR(VLOOKUP(S109,data,17,FALSE)),"",VLOOKUP(S109,data,17,FALSE))</f>
        <v/>
      </c>
      <c r="W109" s="1"/>
      <c r="X109" s="4" t="str">
        <f>IF(ISERROR(VLOOKUP(W109,data,18,FALSE)),"",VLOOKUP(W109,data,18,FALSE))</f>
        <v/>
      </c>
      <c r="Y109" s="4" t="str">
        <f>IF(ISERROR(VLOOKUP(W109,data,19,FALSE)),"",VLOOKUP(W109,data,19,FALSE))</f>
        <v/>
      </c>
      <c r="Z109" s="20" t="str">
        <f>IF(ISERROR(VLOOKUP(W109,data,20,FALSE)),"",VLOOKUP(W109,data,20,FALSE))</f>
        <v/>
      </c>
      <c r="AA109" s="1"/>
      <c r="AB109" s="4" t="str">
        <f>IF(ISERROR(VLOOKUP(AA109,data,21,FALSE)),"",VLOOKUP(AA109,data,21,FALSE))</f>
        <v/>
      </c>
      <c r="AC109" s="6" t="str">
        <f>IF(ISERROR(VLOOKUP(AA109,data,22,FALSE)),"",VLOOKUP(AA109,data,22,FALSE))</f>
        <v/>
      </c>
      <c r="AD109" s="6" t="str">
        <f>IF(ISERROR(VLOOKUP(AA109,data,23,FALSE)),"",VLOOKUP(AA109,data,23,FALSE))</f>
        <v/>
      </c>
      <c r="AE109" s="112" t="str">
        <f>IF(ISERROR(VLOOKUP(#REF!,data,13,FALSE)),"",VLOOKUP(#REF!,data,13,FALSE))</f>
        <v/>
      </c>
      <c r="AF109" s="112"/>
      <c r="AG109" s="112"/>
    </row>
    <row r="110" spans="1:33" ht="14.1" customHeight="1" thickBot="1">
      <c r="A110" s="62"/>
      <c r="B110" s="114" t="s">
        <v>35</v>
      </c>
      <c r="C110" s="22"/>
      <c r="D110" s="115"/>
      <c r="E110" s="115"/>
      <c r="F110" s="116"/>
      <c r="G110" s="22"/>
      <c r="H110" s="115"/>
      <c r="I110" s="115"/>
      <c r="J110" s="116"/>
      <c r="K110" s="22"/>
      <c r="L110" s="115"/>
      <c r="M110" s="115"/>
      <c r="N110" s="116"/>
      <c r="O110" s="22"/>
      <c r="P110" s="115"/>
      <c r="Q110" s="115"/>
      <c r="R110" s="116"/>
      <c r="S110" s="22"/>
      <c r="T110" s="115"/>
      <c r="U110" s="115"/>
      <c r="V110" s="116"/>
      <c r="W110" s="22"/>
      <c r="X110" s="115"/>
      <c r="Y110" s="115"/>
      <c r="Z110" s="116"/>
      <c r="AA110" s="22"/>
      <c r="AB110" s="115"/>
      <c r="AC110" s="117"/>
      <c r="AD110" s="117"/>
      <c r="AE110" s="112" t="str">
        <f>IF(ISERROR(VLOOKUP(#REF!,data,13,FALSE)),"",VLOOKUP(#REF!,data,13,FALSE))</f>
        <v/>
      </c>
      <c r="AF110" s="112"/>
      <c r="AG110" s="112"/>
    </row>
    <row r="111" spans="1:33" ht="14.1" customHeight="1" thickBot="1">
      <c r="A111" s="118" t="str">
        <f>IF(C113="ILLEGAL","ILLEGAL","")</f>
        <v/>
      </c>
      <c r="B111" s="114" t="s">
        <v>36</v>
      </c>
      <c r="C111" s="2"/>
      <c r="D111" s="5"/>
      <c r="E111" s="5"/>
      <c r="F111" s="21"/>
      <c r="G111" s="2"/>
      <c r="H111" s="5"/>
      <c r="I111" s="5"/>
      <c r="J111" s="21"/>
      <c r="K111" s="2"/>
      <c r="L111" s="5"/>
      <c r="M111" s="5"/>
      <c r="N111" s="21"/>
      <c r="O111" s="2"/>
      <c r="P111" s="5"/>
      <c r="Q111" s="5"/>
      <c r="R111" s="21"/>
      <c r="S111" s="2"/>
      <c r="T111" s="5"/>
      <c r="U111" s="5"/>
      <c r="V111" s="21"/>
      <c r="W111" s="2"/>
      <c r="X111" s="5"/>
      <c r="Y111" s="5"/>
      <c r="Z111" s="21"/>
      <c r="AA111" s="2"/>
      <c r="AB111" s="5"/>
      <c r="AC111" s="7"/>
      <c r="AD111" s="7"/>
      <c r="AE111" s="17"/>
      <c r="AF111" s="17"/>
      <c r="AG111" s="17"/>
    </row>
    <row r="112" spans="1:33" ht="14.1" customHeight="1" thickBot="1">
      <c r="A112" s="119"/>
      <c r="B112" s="120" t="s">
        <v>37</v>
      </c>
      <c r="C112" s="3"/>
      <c r="D112" s="8">
        <f>SUM(D108:D111)</f>
        <v>0</v>
      </c>
      <c r="E112" s="8">
        <f>SUM(E108:E111)</f>
        <v>0</v>
      </c>
      <c r="F112" s="8">
        <f>SUM(F108:F111)</f>
        <v>0</v>
      </c>
      <c r="G112" s="147"/>
      <c r="H112" s="8">
        <f>SUM(H108:H111)</f>
        <v>0</v>
      </c>
      <c r="I112" s="8">
        <f>SUM(I108:I111)</f>
        <v>0</v>
      </c>
      <c r="J112" s="8">
        <f>SUM(J108:J111)</f>
        <v>0</v>
      </c>
      <c r="K112" s="147"/>
      <c r="L112" s="8">
        <f>SUM(L108:L111)</f>
        <v>0</v>
      </c>
      <c r="M112" s="8">
        <f>SUM(M108:M111)</f>
        <v>0</v>
      </c>
      <c r="N112" s="8">
        <f>SUM(N108:N111)</f>
        <v>0</v>
      </c>
      <c r="O112" s="147"/>
      <c r="P112" s="8">
        <f>SUM(P108:P111)</f>
        <v>0</v>
      </c>
      <c r="Q112" s="8">
        <f>SUM(Q108:Q111)</f>
        <v>0</v>
      </c>
      <c r="R112" s="8">
        <f>SUM(R108:R111)</f>
        <v>0</v>
      </c>
      <c r="S112" s="147"/>
      <c r="T112" s="8">
        <f>SUM(T108:T111)</f>
        <v>0</v>
      </c>
      <c r="U112" s="8">
        <f>SUM(U108:U111)</f>
        <v>0</v>
      </c>
      <c r="V112" s="8">
        <f>SUM(V108:V111)</f>
        <v>0</v>
      </c>
      <c r="W112" s="147"/>
      <c r="X112" s="8">
        <f>SUM(X108:X111)</f>
        <v>0</v>
      </c>
      <c r="Y112" s="8">
        <f>SUM(Y108:Y111)</f>
        <v>0</v>
      </c>
      <c r="Z112" s="8">
        <f>SUM(Z108:Z111)</f>
        <v>0</v>
      </c>
      <c r="AA112" s="147"/>
      <c r="AB112" s="8">
        <f>SUM(AB108:AB111)</f>
        <v>0</v>
      </c>
      <c r="AC112" s="8">
        <f>SUM(AC108:AC111)</f>
        <v>0</v>
      </c>
      <c r="AD112" s="8">
        <f>SUM(AD108:AD111)</f>
        <v>0</v>
      </c>
      <c r="AE112" s="8">
        <f>SUM(F112,J112,N112,R112,V112,Z112,AD112)</f>
        <v>0</v>
      </c>
      <c r="AF112" s="122">
        <v>0</v>
      </c>
      <c r="AG112" s="123"/>
    </row>
    <row r="113" spans="1:33" ht="14.1" customHeight="1" thickBot="1">
      <c r="A113" s="124">
        <f>COUNTIF(C114:AC114,"Cannot Convert")</f>
        <v>0</v>
      </c>
      <c r="B113" s="125" t="s">
        <v>38</v>
      </c>
      <c r="C113" s="126" t="str">
        <f>IF(AND(E112&gt;$AA$1,D112&gt;$X$1),"ILLEGAL",IF(E112&gt;$AA$1,"Full-Time Driver",""))</f>
        <v/>
      </c>
      <c r="D113" s="127"/>
      <c r="E113" s="128"/>
      <c r="F113" s="127"/>
      <c r="G113" s="126" t="str">
        <f>IF(AND(I112&gt;$AA$1,H112&gt;$X$1),"ILLEGAL",IF(I112&gt;$AA$1,"Full-Time Driver",""))</f>
        <v/>
      </c>
      <c r="H113" s="127"/>
      <c r="I113" s="128"/>
      <c r="J113" s="127"/>
      <c r="K113" s="126" t="str">
        <f>IF(AND(M112&gt;$AA$1,L112&gt;$X$1),"ILLEGAL",IF(M112&gt;$AA$1,"Full-Time Driver",""))</f>
        <v/>
      </c>
      <c r="L113" s="127"/>
      <c r="M113" s="128"/>
      <c r="N113" s="127"/>
      <c r="O113" s="126" t="str">
        <f>IF(AND(Q112&gt;$AA$1,P112&gt;$X$1),"ILLEGAL",IF(Q112&gt;$AA$1,"Full-Time Driver",""))</f>
        <v/>
      </c>
      <c r="P113" s="127"/>
      <c r="Q113" s="128"/>
      <c r="R113" s="127"/>
      <c r="S113" s="126" t="str">
        <f>IF(AND(U112&gt;$AA$1,T112&gt;$X$1),"ILLEGAL",IF(U112&gt;$AA$1,"Full-Time Driver",""))</f>
        <v/>
      </c>
      <c r="T113" s="127"/>
      <c r="U113" s="128"/>
      <c r="V113" s="127"/>
      <c r="W113" s="126" t="str">
        <f>IF(AND(Y112&gt;$AA$1,X112&gt;$X$1),"ILLEGAL",IF(Y112&gt;$AA$1,"Full-Time Driver",""))</f>
        <v/>
      </c>
      <c r="X113" s="127"/>
      <c r="Y113" s="128"/>
      <c r="Z113" s="127"/>
      <c r="AA113" s="126" t="str">
        <f>IF(AND(AC112&gt;$AA$1,AB112&gt;$X$1),"ILLEGAL",IF(AC112&gt;$AA$1,"Full-Time Driver",""))</f>
        <v/>
      </c>
      <c r="AB113" s="127"/>
      <c r="AC113" s="128"/>
      <c r="AD113" s="128"/>
      <c r="AE113" s="126" t="str">
        <f>IF($AE$1&lt;AE112,"Working Time Policy Breach","Compliant to Working Time Policy")</f>
        <v>Compliant to Working Time Policy</v>
      </c>
      <c r="AF113" s="128"/>
      <c r="AG113" s="128"/>
    </row>
    <row r="114" spans="1:33" s="75" customFormat="1" ht="14.1" customHeight="1" thickTop="1" thickBot="1">
      <c r="A114" s="129" t="str">
        <f>IF(A113&gt;0,"Cannot Convert","")</f>
        <v/>
      </c>
      <c r="B114" s="135" t="s">
        <v>11</v>
      </c>
      <c r="C114" s="131" t="str">
        <f>IF(D112&gt;$X$1,"Cannot Convert","")</f>
        <v/>
      </c>
      <c r="D114" s="132"/>
      <c r="E114" s="133"/>
      <c r="F114" s="132"/>
      <c r="G114" s="131" t="str">
        <f>IF(H112&gt;$X$1,"Cannot Convert","")</f>
        <v/>
      </c>
      <c r="H114" s="132"/>
      <c r="I114" s="133"/>
      <c r="J114" s="132"/>
      <c r="K114" s="131" t="str">
        <f>IF(L112&gt;$X$1,"Cannot Convert","")</f>
        <v/>
      </c>
      <c r="L114" s="132"/>
      <c r="M114" s="133"/>
      <c r="N114" s="132"/>
      <c r="O114" s="131" t="str">
        <f>IF(P112&gt;$X$1,"Cannot Convert","")</f>
        <v/>
      </c>
      <c r="P114" s="132"/>
      <c r="Q114" s="133"/>
      <c r="R114" s="132"/>
      <c r="S114" s="131" t="str">
        <f>IF(T112&gt;$X$1,"Cannot Convert","")</f>
        <v/>
      </c>
      <c r="T114" s="132"/>
      <c r="U114" s="133"/>
      <c r="V114" s="132"/>
      <c r="W114" s="131" t="str">
        <f>IF(X112&gt;$X$1,"Cannot Convert","")</f>
        <v/>
      </c>
      <c r="X114" s="132"/>
      <c r="Y114" s="133"/>
      <c r="Z114" s="132"/>
      <c r="AA114" s="131" t="str">
        <f>IF(AB112&gt;$X$1,"Cannot Convert","")</f>
        <v/>
      </c>
      <c r="AB114" s="132"/>
      <c r="AC114" s="133"/>
      <c r="AD114" s="133"/>
      <c r="AE114" s="134" t="s">
        <v>39</v>
      </c>
      <c r="AF114" s="133"/>
      <c r="AG114" s="133"/>
    </row>
    <row r="115" spans="1:33" ht="25.5" thickTop="1" thickBot="1">
      <c r="A115" s="101" t="s">
        <v>23</v>
      </c>
      <c r="B115" s="102"/>
      <c r="C115" s="103" t="s">
        <v>24</v>
      </c>
      <c r="D115" s="104" t="s">
        <v>25</v>
      </c>
      <c r="E115" s="104" t="s">
        <v>26</v>
      </c>
      <c r="F115" s="105" t="s">
        <v>27</v>
      </c>
      <c r="G115" s="103" t="s">
        <v>24</v>
      </c>
      <c r="H115" s="104" t="s">
        <v>25</v>
      </c>
      <c r="I115" s="104" t="s">
        <v>26</v>
      </c>
      <c r="J115" s="105" t="s">
        <v>27</v>
      </c>
      <c r="K115" s="103" t="s">
        <v>24</v>
      </c>
      <c r="L115" s="104" t="s">
        <v>25</v>
      </c>
      <c r="M115" s="104" t="s">
        <v>26</v>
      </c>
      <c r="N115" s="105" t="s">
        <v>27</v>
      </c>
      <c r="O115" s="103" t="s">
        <v>24</v>
      </c>
      <c r="P115" s="104" t="s">
        <v>25</v>
      </c>
      <c r="Q115" s="104" t="s">
        <v>26</v>
      </c>
      <c r="R115" s="105" t="s">
        <v>27</v>
      </c>
      <c r="S115" s="103" t="s">
        <v>24</v>
      </c>
      <c r="T115" s="104" t="s">
        <v>25</v>
      </c>
      <c r="U115" s="104" t="s">
        <v>26</v>
      </c>
      <c r="V115" s="105" t="s">
        <v>27</v>
      </c>
      <c r="W115" s="103" t="s">
        <v>24</v>
      </c>
      <c r="X115" s="104" t="s">
        <v>25</v>
      </c>
      <c r="Y115" s="104" t="s">
        <v>26</v>
      </c>
      <c r="Z115" s="105" t="s">
        <v>27</v>
      </c>
      <c r="AA115" s="103" t="s">
        <v>24</v>
      </c>
      <c r="AB115" s="104" t="s">
        <v>25</v>
      </c>
      <c r="AC115" s="106" t="s">
        <v>26</v>
      </c>
      <c r="AD115" s="105" t="s">
        <v>27</v>
      </c>
      <c r="AE115" s="107" t="s">
        <v>28</v>
      </c>
      <c r="AF115" s="104" t="s">
        <v>29</v>
      </c>
      <c r="AG115" s="104" t="s">
        <v>30</v>
      </c>
    </row>
    <row r="116" spans="1:33" ht="12.75" thickBot="1">
      <c r="A116" s="63"/>
      <c r="B116" s="108" t="s">
        <v>32</v>
      </c>
      <c r="C116" s="1"/>
      <c r="D116" s="4" t="str">
        <f>IF(ISERROR(VLOOKUP(C116,data,3,FALSE)),"",VLOOKUP(C116,data,3,FALSE))</f>
        <v/>
      </c>
      <c r="E116" s="4" t="str">
        <f>IF(ISERROR(VLOOKUP(C116,data,4,FALSE)),"",VLOOKUP(C116,data,4,FALSE))</f>
        <v/>
      </c>
      <c r="F116" s="20" t="str">
        <f>IF(ISERROR(VLOOKUP(C116,data,5,FALSE)),"",VLOOKUP(C116,data,5,FALSE))</f>
        <v/>
      </c>
      <c r="G116" s="1"/>
      <c r="H116" s="4" t="str">
        <f>IF(ISERROR(VLOOKUP(G116,data,6,FALSE)),"",VLOOKUP(G116,data,6,FALSE))</f>
        <v/>
      </c>
      <c r="I116" s="4" t="str">
        <f>IF(ISERROR(VLOOKUP(G116,data,7,FALSE)),"",VLOOKUP(G116,data,7,FALSE))</f>
        <v/>
      </c>
      <c r="J116" s="20" t="str">
        <f>IF(ISERROR(VLOOKUP(G116,data,8,FALSE)),"",VLOOKUP(G116,data,8,FALSE))</f>
        <v/>
      </c>
      <c r="K116" s="1"/>
      <c r="L116" s="4" t="str">
        <f>IF(ISERROR(VLOOKUP(K116,data,9,FALSE)),"",VLOOKUP(K116,data,9,FALSE))</f>
        <v/>
      </c>
      <c r="M116" s="4" t="str">
        <f>IF(ISERROR(VLOOKUP(K116,data,10,FALSE)),"",VLOOKUP(K116,data,10,FALSE))</f>
        <v/>
      </c>
      <c r="N116" s="20" t="str">
        <f>IF(ISERROR(VLOOKUP(K116,data,11,FALSE)),"",VLOOKUP(K116,data,11,FALSE))</f>
        <v/>
      </c>
      <c r="O116" s="1"/>
      <c r="P116" s="4" t="str">
        <f>IF(ISERROR(VLOOKUP(O116,data,3,FALSE)),"",VLOOKUP(O116,data,3,FALSE))</f>
        <v/>
      </c>
      <c r="Q116" s="4" t="str">
        <f>IF(ISERROR(VLOOKUP(O116,data,4,FALSE)),"",VLOOKUP(O116,data,4,FALSE))</f>
        <v/>
      </c>
      <c r="R116" s="20" t="str">
        <f>IF(ISERROR(VLOOKUP(O116,data,5,FALSE)),"",VLOOKUP(O116,data,5,FALSE))</f>
        <v/>
      </c>
      <c r="S116" s="1"/>
      <c r="T116" s="4" t="str">
        <f>IF(ISERROR(VLOOKUP(S116,data,15,FALSE)),"",VLOOKUP(S116,data,15,FALSE))</f>
        <v/>
      </c>
      <c r="U116" s="4" t="str">
        <f>IF(ISERROR(VLOOKUP(S116,data,16,FALSE)),"",VLOOKUP(S116,data,16,FALSE))</f>
        <v/>
      </c>
      <c r="V116" s="20" t="str">
        <f>IF(ISERROR(VLOOKUP(S116,data,17,FALSE)),"",VLOOKUP(S116,data,17,FALSE))</f>
        <v/>
      </c>
      <c r="W116" s="1"/>
      <c r="X116" s="4" t="str">
        <f>IF(ISERROR(VLOOKUP(W116,data,18,FALSE)),"",VLOOKUP(W116,data,18,FALSE))</f>
        <v/>
      </c>
      <c r="Y116" s="4" t="str">
        <f>IF(ISERROR(VLOOKUP(W116,data,19,FALSE)),"",VLOOKUP(W116,data,19,FALSE))</f>
        <v/>
      </c>
      <c r="Z116" s="20" t="str">
        <f>IF(ISERROR(VLOOKUP(W116,data,20,FALSE)),"",VLOOKUP(W116,data,20,FALSE))</f>
        <v/>
      </c>
      <c r="AA116" s="1"/>
      <c r="AB116" s="4" t="str">
        <f>IF(ISERROR(VLOOKUP(AA116,data,21,FALSE)),"",VLOOKUP(AA116,data,21,FALSE))</f>
        <v/>
      </c>
      <c r="AC116" s="6" t="str">
        <f>IF(ISERROR(VLOOKUP(AA116,data,22,FALSE)),"",VLOOKUP(AA116,data,22,FALSE))</f>
        <v/>
      </c>
      <c r="AD116" s="6" t="str">
        <f>IF(ISERROR(VLOOKUP(AA116,data,23,FALSE)),"",VLOOKUP(AA116,data,23,FALSE))</f>
        <v/>
      </c>
      <c r="AE116" s="112"/>
      <c r="AF116" s="112"/>
      <c r="AG116" s="112"/>
    </row>
    <row r="117" spans="1:33" ht="12.75" thickBot="1">
      <c r="A117" s="113" t="s">
        <v>33</v>
      </c>
      <c r="B117" s="114" t="s">
        <v>34</v>
      </c>
      <c r="C117" s="1"/>
      <c r="D117" s="4" t="str">
        <f>IF(ISERROR(VLOOKUP(C117,data,3,FALSE)),"",VLOOKUP(C117,data,3,FALSE))</f>
        <v/>
      </c>
      <c r="E117" s="4" t="str">
        <f>IF(ISERROR(VLOOKUP(C117,data,4,FALSE)),"",VLOOKUP(C117,data,4,FALSE))</f>
        <v/>
      </c>
      <c r="F117" s="20" t="str">
        <f>IF(ISERROR(VLOOKUP(C117,data,5,FALSE)),"",VLOOKUP(C117,data,5,FALSE))</f>
        <v/>
      </c>
      <c r="G117" s="1"/>
      <c r="H117" s="4" t="str">
        <f>IF(ISERROR(VLOOKUP(G117,data,6,FALSE)),"",VLOOKUP(G117,data,6,FALSE))</f>
        <v/>
      </c>
      <c r="I117" s="4" t="str">
        <f>IF(ISERROR(VLOOKUP(G117,data,7,FALSE)),"",VLOOKUP(G117,data,7,FALSE))</f>
        <v/>
      </c>
      <c r="J117" s="20" t="str">
        <f>IF(ISERROR(VLOOKUP(G117,data,8,FALSE)),"",VLOOKUP(G117,data,8,FALSE))</f>
        <v/>
      </c>
      <c r="K117" s="1"/>
      <c r="L117" s="4" t="str">
        <f>IF(ISERROR(VLOOKUP(K117,data,9,FALSE)),"",VLOOKUP(K117,data,9,FALSE))</f>
        <v/>
      </c>
      <c r="M117" s="4" t="str">
        <f>IF(ISERROR(VLOOKUP(K117,data,10,FALSE)),"",VLOOKUP(K117,data,10,FALSE))</f>
        <v/>
      </c>
      <c r="N117" s="20" t="str">
        <f>IF(ISERROR(VLOOKUP(K117,data,11,FALSE)),"",VLOOKUP(K117,data,11,FALSE))</f>
        <v/>
      </c>
      <c r="O117" s="1"/>
      <c r="P117" s="4" t="str">
        <f>IF(ISERROR(VLOOKUP(O117,data,3,FALSE)),"",VLOOKUP(O117,data,3,FALSE))</f>
        <v/>
      </c>
      <c r="Q117" s="4" t="str">
        <f>IF(ISERROR(VLOOKUP(O117,data,4,FALSE)),"",VLOOKUP(O117,data,4,FALSE))</f>
        <v/>
      </c>
      <c r="R117" s="20" t="str">
        <f>IF(ISERROR(VLOOKUP(O117,data,5,FALSE)),"",VLOOKUP(O117,data,5,FALSE))</f>
        <v/>
      </c>
      <c r="S117" s="1"/>
      <c r="T117" s="4" t="str">
        <f>IF(ISERROR(VLOOKUP(S117,data,15,FALSE)),"",VLOOKUP(S117,data,15,FALSE))</f>
        <v/>
      </c>
      <c r="U117" s="4" t="str">
        <f>IF(ISERROR(VLOOKUP(S117,data,16,FALSE)),"",VLOOKUP(S117,data,16,FALSE))</f>
        <v/>
      </c>
      <c r="V117" s="20" t="str">
        <f>IF(ISERROR(VLOOKUP(S117,data,17,FALSE)),"",VLOOKUP(S117,data,17,FALSE))</f>
        <v/>
      </c>
      <c r="W117" s="1"/>
      <c r="X117" s="4" t="str">
        <f>IF(ISERROR(VLOOKUP(W117,data,18,FALSE)),"",VLOOKUP(W117,data,18,FALSE))</f>
        <v/>
      </c>
      <c r="Y117" s="4" t="str">
        <f>IF(ISERROR(VLOOKUP(W117,data,19,FALSE)),"",VLOOKUP(W117,data,19,FALSE))</f>
        <v/>
      </c>
      <c r="Z117" s="20" t="str">
        <f>IF(ISERROR(VLOOKUP(W117,data,20,FALSE)),"",VLOOKUP(W117,data,20,FALSE))</f>
        <v/>
      </c>
      <c r="AA117" s="1"/>
      <c r="AB117" s="4" t="str">
        <f>IF(ISERROR(VLOOKUP(AA117,data,21,FALSE)),"",VLOOKUP(AA117,data,21,FALSE))</f>
        <v/>
      </c>
      <c r="AC117" s="6" t="str">
        <f>IF(ISERROR(VLOOKUP(AA117,data,22,FALSE)),"",VLOOKUP(AA117,data,22,FALSE))</f>
        <v/>
      </c>
      <c r="AD117" s="6" t="str">
        <f>IF(ISERROR(VLOOKUP(AA117,data,23,FALSE)),"",VLOOKUP(AA117,data,23,FALSE))</f>
        <v/>
      </c>
      <c r="AE117" s="112" t="str">
        <f>IF(ISERROR(VLOOKUP(#REF!,data,13,FALSE)),"",VLOOKUP(#REF!,data,13,FALSE))</f>
        <v/>
      </c>
      <c r="AF117" s="112"/>
      <c r="AG117" s="112"/>
    </row>
    <row r="118" spans="1:33" ht="12.75" thickBot="1">
      <c r="A118" s="62"/>
      <c r="B118" s="114" t="s">
        <v>35</v>
      </c>
      <c r="C118" s="22"/>
      <c r="D118" s="115"/>
      <c r="E118" s="115"/>
      <c r="F118" s="116"/>
      <c r="G118" s="22"/>
      <c r="H118" s="115"/>
      <c r="I118" s="115"/>
      <c r="J118" s="116"/>
      <c r="K118" s="22"/>
      <c r="L118" s="115"/>
      <c r="M118" s="115"/>
      <c r="N118" s="116"/>
      <c r="O118" s="22"/>
      <c r="P118" s="115"/>
      <c r="Q118" s="115"/>
      <c r="R118" s="116"/>
      <c r="S118" s="22"/>
      <c r="T118" s="115"/>
      <c r="U118" s="115"/>
      <c r="V118" s="116"/>
      <c r="W118" s="22"/>
      <c r="X118" s="115"/>
      <c r="Y118" s="115"/>
      <c r="Z118" s="116"/>
      <c r="AA118" s="22"/>
      <c r="AB118" s="115"/>
      <c r="AC118" s="117"/>
      <c r="AD118" s="117"/>
      <c r="AE118" s="112" t="str">
        <f>IF(ISERROR(VLOOKUP(#REF!,data,13,FALSE)),"",VLOOKUP(#REF!,data,13,FALSE))</f>
        <v/>
      </c>
      <c r="AF118" s="112"/>
      <c r="AG118" s="112"/>
    </row>
    <row r="119" spans="1:33" ht="12.75" thickBot="1">
      <c r="A119" s="118" t="str">
        <f>IF(C121="ILLEGAL","ILLEGAL","")</f>
        <v/>
      </c>
      <c r="B119" s="114" t="s">
        <v>36</v>
      </c>
      <c r="C119" s="2"/>
      <c r="D119" s="5"/>
      <c r="E119" s="5"/>
      <c r="F119" s="21"/>
      <c r="G119" s="2"/>
      <c r="H119" s="5"/>
      <c r="I119" s="5"/>
      <c r="J119" s="21"/>
      <c r="K119" s="2"/>
      <c r="L119" s="5"/>
      <c r="M119" s="5"/>
      <c r="N119" s="21"/>
      <c r="O119" s="2"/>
      <c r="P119" s="5"/>
      <c r="Q119" s="5"/>
      <c r="R119" s="21"/>
      <c r="S119" s="2"/>
      <c r="T119" s="5"/>
      <c r="U119" s="5"/>
      <c r="V119" s="21"/>
      <c r="W119" s="2"/>
      <c r="X119" s="5"/>
      <c r="Y119" s="5"/>
      <c r="Z119" s="21"/>
      <c r="AA119" s="2"/>
      <c r="AB119" s="5"/>
      <c r="AC119" s="7"/>
      <c r="AD119" s="7"/>
      <c r="AE119" s="17"/>
      <c r="AF119" s="17"/>
      <c r="AG119" s="17"/>
    </row>
    <row r="120" spans="1:33" ht="16.5" thickBot="1">
      <c r="A120" s="119"/>
      <c r="B120" s="120" t="s">
        <v>37</v>
      </c>
      <c r="C120" s="3"/>
      <c r="D120" s="8">
        <f>SUM(D116:D119)</f>
        <v>0</v>
      </c>
      <c r="E120" s="8">
        <f>SUM(E116:E119)</f>
        <v>0</v>
      </c>
      <c r="F120" s="8">
        <f>SUM(F116:F119)</f>
        <v>0</v>
      </c>
      <c r="G120" s="147"/>
      <c r="H120" s="8">
        <f>SUM(H116:H119)</f>
        <v>0</v>
      </c>
      <c r="I120" s="8">
        <f>SUM(I116:I119)</f>
        <v>0</v>
      </c>
      <c r="J120" s="8">
        <f>SUM(J116:J119)</f>
        <v>0</v>
      </c>
      <c r="K120" s="147"/>
      <c r="L120" s="8">
        <f>SUM(L116:L119)</f>
        <v>0</v>
      </c>
      <c r="M120" s="8">
        <f>SUM(M116:M119)</f>
        <v>0</v>
      </c>
      <c r="N120" s="8">
        <f>SUM(N116:N119)</f>
        <v>0</v>
      </c>
      <c r="O120" s="147"/>
      <c r="P120" s="8">
        <f>SUM(P116:P119)</f>
        <v>0</v>
      </c>
      <c r="Q120" s="8">
        <f>SUM(Q116:Q119)</f>
        <v>0</v>
      </c>
      <c r="R120" s="8">
        <f>SUM(R116:R119)</f>
        <v>0</v>
      </c>
      <c r="S120" s="147"/>
      <c r="T120" s="8">
        <f>SUM(T116:T119)</f>
        <v>0</v>
      </c>
      <c r="U120" s="8">
        <f>SUM(U116:U119)</f>
        <v>0</v>
      </c>
      <c r="V120" s="8">
        <f>SUM(V116:V119)</f>
        <v>0</v>
      </c>
      <c r="W120" s="147"/>
      <c r="X120" s="8">
        <f>SUM(X116:X119)</f>
        <v>0</v>
      </c>
      <c r="Y120" s="8">
        <f>SUM(Y116:Y119)</f>
        <v>0</v>
      </c>
      <c r="Z120" s="8">
        <f>SUM(Z116:Z119)</f>
        <v>0</v>
      </c>
      <c r="AA120" s="147"/>
      <c r="AB120" s="8">
        <f>SUM(AB116:AB119)</f>
        <v>0</v>
      </c>
      <c r="AC120" s="8">
        <f>SUM(AC116:AC119)</f>
        <v>0</v>
      </c>
      <c r="AD120" s="8">
        <f>SUM(AD116:AD119)</f>
        <v>0</v>
      </c>
      <c r="AE120" s="8">
        <f>SUM(F120,J120,N120,R120,V120,Z120,AD120)</f>
        <v>0</v>
      </c>
      <c r="AF120" s="122">
        <v>0</v>
      </c>
      <c r="AG120" s="123"/>
    </row>
    <row r="121" spans="1:33" ht="15" thickBot="1">
      <c r="A121" s="124">
        <f>COUNTIF(C122:AC122,"Cannot Convert")</f>
        <v>0</v>
      </c>
      <c r="B121" s="125" t="s">
        <v>38</v>
      </c>
      <c r="C121" s="126" t="str">
        <f>IF(AND(E120&gt;$AA$1,D120&gt;$X$1),"ILLEGAL",IF(E120&gt;$AA$1,"Full-Time Driver",""))</f>
        <v/>
      </c>
      <c r="D121" s="10"/>
      <c r="E121" s="11"/>
      <c r="F121" s="10"/>
      <c r="G121" s="9" t="str">
        <f>IF(AND(I120&gt;$AA$1,H120&gt;$X$1),"ILLEGAL",IF(I120&gt;$AA$1,"Full-Time Driver",""))</f>
        <v/>
      </c>
      <c r="H121" s="10"/>
      <c r="I121" s="11"/>
      <c r="J121" s="10"/>
      <c r="K121" s="9" t="str">
        <f>IF(AND(M120&gt;$AA$1,L120&gt;$X$1),"ILLEGAL",IF(M120&gt;$AA$1,"Full-Time Driver",""))</f>
        <v/>
      </c>
      <c r="L121" s="10"/>
      <c r="M121" s="11"/>
      <c r="N121" s="10"/>
      <c r="O121" s="9" t="str">
        <f>IF(AND(Q120&gt;$AA$1,P120&gt;$X$1),"ILLEGAL",IF(Q120&gt;$AA$1,"Full-Time Driver",""))</f>
        <v/>
      </c>
      <c r="P121" s="10"/>
      <c r="Q121" s="11"/>
      <c r="R121" s="10"/>
      <c r="S121" s="9" t="str">
        <f>IF(AND(U120&gt;$AA$1,T120&gt;$X$1),"ILLEGAL",IF(U120&gt;$AA$1,"Full-Time Driver",""))</f>
        <v/>
      </c>
      <c r="T121" s="10"/>
      <c r="U121" s="11"/>
      <c r="V121" s="10"/>
      <c r="W121" s="9" t="str">
        <f>IF(AND(Y120&gt;$AA$1,X120&gt;$X$1),"ILLEGAL",IF(Y120&gt;$AA$1,"Full-Time Driver",""))</f>
        <v/>
      </c>
      <c r="X121" s="10"/>
      <c r="Y121" s="11"/>
      <c r="Z121" s="10"/>
      <c r="AA121" s="9" t="str">
        <f>IF(AND(AC120&gt;$AA$1,AB120&gt;$X$1),"ILLEGAL",IF(AC120&gt;$AA$1,"Full-Time Driver",""))</f>
        <v/>
      </c>
      <c r="AB121" s="10"/>
      <c r="AC121" s="11"/>
      <c r="AD121" s="11"/>
      <c r="AE121" s="9" t="str">
        <f>IF($AE$1&lt;AE120,"Working Time Policy Breach","Compliant to Working Time Policy")</f>
        <v>Compliant to Working Time Policy</v>
      </c>
      <c r="AF121" s="128"/>
      <c r="AG121" s="128"/>
    </row>
    <row r="122" spans="1:33" s="75" customFormat="1" ht="14.1" customHeight="1" thickTop="1" thickBot="1">
      <c r="A122" s="129" t="str">
        <f>IF(A121&gt;0,"Cannot Convert","")</f>
        <v/>
      </c>
      <c r="B122" s="135" t="s">
        <v>11</v>
      </c>
      <c r="C122" s="131" t="str">
        <f>IF(D120&gt;$X$1,"Cannot Convert","")</f>
        <v/>
      </c>
      <c r="D122" s="132"/>
      <c r="E122" s="133"/>
      <c r="F122" s="132"/>
      <c r="G122" s="131" t="str">
        <f>IF(H120&gt;$X$1,"Cannot Convert","")</f>
        <v/>
      </c>
      <c r="H122" s="132"/>
      <c r="I122" s="133"/>
      <c r="J122" s="132"/>
      <c r="K122" s="131" t="str">
        <f>IF(L120&gt;$X$1,"Cannot Convert","")</f>
        <v/>
      </c>
      <c r="L122" s="132"/>
      <c r="M122" s="133"/>
      <c r="N122" s="132"/>
      <c r="O122" s="131" t="str">
        <f>IF(P120&gt;$X$1,"Cannot Convert","")</f>
        <v/>
      </c>
      <c r="P122" s="132"/>
      <c r="Q122" s="133"/>
      <c r="R122" s="132"/>
      <c r="S122" s="131" t="str">
        <f>IF(T120&gt;$X$1,"Cannot Convert","")</f>
        <v/>
      </c>
      <c r="T122" s="132"/>
      <c r="U122" s="133"/>
      <c r="V122" s="132"/>
      <c r="W122" s="131" t="str">
        <f>IF(X120&gt;$X$1,"Cannot Convert","")</f>
        <v/>
      </c>
      <c r="X122" s="132"/>
      <c r="Y122" s="133"/>
      <c r="Z122" s="132"/>
      <c r="AA122" s="131" t="str">
        <f>IF(AB120&gt;$X$1,"Cannot Convert","")</f>
        <v/>
      </c>
      <c r="AB122" s="132"/>
      <c r="AC122" s="133"/>
      <c r="AD122" s="133"/>
      <c r="AE122" s="134" t="s">
        <v>39</v>
      </c>
      <c r="AF122" s="133"/>
      <c r="AG122" s="133"/>
    </row>
    <row r="123" spans="1:33" ht="25.5" thickTop="1" thickBot="1">
      <c r="A123" s="101" t="s">
        <v>23</v>
      </c>
      <c r="B123" s="102"/>
      <c r="C123" s="103" t="s">
        <v>24</v>
      </c>
      <c r="D123" s="104" t="s">
        <v>25</v>
      </c>
      <c r="E123" s="104" t="s">
        <v>26</v>
      </c>
      <c r="F123" s="105" t="s">
        <v>27</v>
      </c>
      <c r="G123" s="103" t="s">
        <v>24</v>
      </c>
      <c r="H123" s="104" t="s">
        <v>25</v>
      </c>
      <c r="I123" s="104" t="s">
        <v>26</v>
      </c>
      <c r="J123" s="105" t="s">
        <v>27</v>
      </c>
      <c r="K123" s="103" t="s">
        <v>24</v>
      </c>
      <c r="L123" s="104" t="s">
        <v>25</v>
      </c>
      <c r="M123" s="104" t="s">
        <v>26</v>
      </c>
      <c r="N123" s="105" t="s">
        <v>27</v>
      </c>
      <c r="O123" s="103" t="s">
        <v>24</v>
      </c>
      <c r="P123" s="104" t="s">
        <v>25</v>
      </c>
      <c r="Q123" s="104" t="s">
        <v>26</v>
      </c>
      <c r="R123" s="105" t="s">
        <v>27</v>
      </c>
      <c r="S123" s="103" t="s">
        <v>24</v>
      </c>
      <c r="T123" s="104" t="s">
        <v>25</v>
      </c>
      <c r="U123" s="104" t="s">
        <v>26</v>
      </c>
      <c r="V123" s="105" t="s">
        <v>27</v>
      </c>
      <c r="W123" s="103" t="s">
        <v>24</v>
      </c>
      <c r="X123" s="104" t="s">
        <v>25</v>
      </c>
      <c r="Y123" s="104" t="s">
        <v>26</v>
      </c>
      <c r="Z123" s="105" t="s">
        <v>27</v>
      </c>
      <c r="AA123" s="103" t="s">
        <v>24</v>
      </c>
      <c r="AB123" s="104" t="s">
        <v>25</v>
      </c>
      <c r="AC123" s="106" t="s">
        <v>26</v>
      </c>
      <c r="AD123" s="105" t="s">
        <v>27</v>
      </c>
      <c r="AE123" s="107" t="s">
        <v>28</v>
      </c>
      <c r="AF123" s="104" t="s">
        <v>29</v>
      </c>
      <c r="AG123" s="104" t="s">
        <v>30</v>
      </c>
    </row>
    <row r="124" spans="1:33" ht="12.75" thickBot="1">
      <c r="A124" s="63"/>
      <c r="B124" s="108" t="s">
        <v>32</v>
      </c>
      <c r="C124" s="1"/>
      <c r="D124" s="4" t="str">
        <f>IF(ISERROR(VLOOKUP(C124,data,3,FALSE)),"",VLOOKUP(C124,data,3,FALSE))</f>
        <v/>
      </c>
      <c r="E124" s="4" t="str">
        <f>IF(ISERROR(VLOOKUP(C124,data,4,FALSE)),"",VLOOKUP(C124,data,4,FALSE))</f>
        <v/>
      </c>
      <c r="F124" s="20" t="str">
        <f>IF(ISERROR(VLOOKUP(C124,data,5,FALSE)),"",VLOOKUP(C124,data,5,FALSE))</f>
        <v/>
      </c>
      <c r="G124" s="1"/>
      <c r="H124" s="4" t="str">
        <f>IF(ISERROR(VLOOKUP(G124,data,6,FALSE)),"",VLOOKUP(G124,data,6,FALSE))</f>
        <v/>
      </c>
      <c r="I124" s="4" t="str">
        <f>IF(ISERROR(VLOOKUP(G124,data,7,FALSE)),"",VLOOKUP(G124,data,7,FALSE))</f>
        <v/>
      </c>
      <c r="J124" s="20" t="str">
        <f>IF(ISERROR(VLOOKUP(G124,data,8,FALSE)),"",VLOOKUP(G124,data,8,FALSE))</f>
        <v/>
      </c>
      <c r="K124" s="1"/>
      <c r="L124" s="4" t="str">
        <f>IF(ISERROR(VLOOKUP(K124,data,9,FALSE)),"",VLOOKUP(K124,data,9,FALSE))</f>
        <v/>
      </c>
      <c r="M124" s="4" t="str">
        <f>IF(ISERROR(VLOOKUP(K124,data,10,FALSE)),"",VLOOKUP(K124,data,10,FALSE))</f>
        <v/>
      </c>
      <c r="N124" s="20" t="str">
        <f>IF(ISERROR(VLOOKUP(K124,data,11,FALSE)),"",VLOOKUP(K124,data,11,FALSE))</f>
        <v/>
      </c>
      <c r="O124" s="1"/>
      <c r="P124" s="4" t="str">
        <f>IF(ISERROR(VLOOKUP(O124,data,3,FALSE)),"",VLOOKUP(O124,data,3,FALSE))</f>
        <v/>
      </c>
      <c r="Q124" s="4" t="str">
        <f>IF(ISERROR(VLOOKUP(O124,data,4,FALSE)),"",VLOOKUP(O124,data,4,FALSE))</f>
        <v/>
      </c>
      <c r="R124" s="20" t="str">
        <f>IF(ISERROR(VLOOKUP(O124,data,5,FALSE)),"",VLOOKUP(O124,data,5,FALSE))</f>
        <v/>
      </c>
      <c r="S124" s="1"/>
      <c r="T124" s="4" t="str">
        <f>IF(ISERROR(VLOOKUP(S124,data,15,FALSE)),"",VLOOKUP(S124,data,15,FALSE))</f>
        <v/>
      </c>
      <c r="U124" s="4" t="str">
        <f>IF(ISERROR(VLOOKUP(S124,data,16,FALSE)),"",VLOOKUP(S124,data,16,FALSE))</f>
        <v/>
      </c>
      <c r="V124" s="20" t="str">
        <f>IF(ISERROR(VLOOKUP(S124,data,17,FALSE)),"",VLOOKUP(S124,data,17,FALSE))</f>
        <v/>
      </c>
      <c r="W124" s="1"/>
      <c r="X124" s="4" t="str">
        <f>IF(ISERROR(VLOOKUP(W124,data,18,FALSE)),"",VLOOKUP(W124,data,18,FALSE))</f>
        <v/>
      </c>
      <c r="Y124" s="4" t="str">
        <f>IF(ISERROR(VLOOKUP(W124,data,19,FALSE)),"",VLOOKUP(W124,data,19,FALSE))</f>
        <v/>
      </c>
      <c r="Z124" s="20" t="str">
        <f>IF(ISERROR(VLOOKUP(W124,data,20,FALSE)),"",VLOOKUP(W124,data,20,FALSE))</f>
        <v/>
      </c>
      <c r="AA124" s="1"/>
      <c r="AB124" s="4" t="str">
        <f>IF(ISERROR(VLOOKUP(AA124,data,21,FALSE)),"",VLOOKUP(AA124,data,21,FALSE))</f>
        <v/>
      </c>
      <c r="AC124" s="6" t="str">
        <f>IF(ISERROR(VLOOKUP(AA124,data,22,FALSE)),"",VLOOKUP(AA124,data,22,FALSE))</f>
        <v/>
      </c>
      <c r="AD124" s="6" t="str">
        <f>IF(ISERROR(VLOOKUP(AA124,data,23,FALSE)),"",VLOOKUP(AA124,data,23,FALSE))</f>
        <v/>
      </c>
      <c r="AE124" s="112"/>
      <c r="AF124" s="112"/>
      <c r="AG124" s="112"/>
    </row>
    <row r="125" spans="1:33" ht="12.75" thickBot="1">
      <c r="A125" s="113" t="s">
        <v>33</v>
      </c>
      <c r="B125" s="114" t="s">
        <v>34</v>
      </c>
      <c r="C125" s="1"/>
      <c r="D125" s="4" t="str">
        <f>IF(ISERROR(VLOOKUP(C125,data,3,FALSE)),"",VLOOKUP(C125,data,3,FALSE))</f>
        <v/>
      </c>
      <c r="E125" s="4" t="str">
        <f>IF(ISERROR(VLOOKUP(C125,data,4,FALSE)),"",VLOOKUP(C125,data,4,FALSE))</f>
        <v/>
      </c>
      <c r="F125" s="20" t="str">
        <f>IF(ISERROR(VLOOKUP(C125,data,5,FALSE)),"",VLOOKUP(C125,data,5,FALSE))</f>
        <v/>
      </c>
      <c r="G125" s="1"/>
      <c r="H125" s="4" t="str">
        <f>IF(ISERROR(VLOOKUP(G125,data,6,FALSE)),"",VLOOKUP(G125,data,6,FALSE))</f>
        <v/>
      </c>
      <c r="I125" s="4" t="str">
        <f>IF(ISERROR(VLOOKUP(G125,data,7,FALSE)),"",VLOOKUP(G125,data,7,FALSE))</f>
        <v/>
      </c>
      <c r="J125" s="20" t="str">
        <f>IF(ISERROR(VLOOKUP(G125,data,8,FALSE)),"",VLOOKUP(G125,data,8,FALSE))</f>
        <v/>
      </c>
      <c r="K125" s="1"/>
      <c r="L125" s="4" t="str">
        <f>IF(ISERROR(VLOOKUP(K125,data,9,FALSE)),"",VLOOKUP(K125,data,9,FALSE))</f>
        <v/>
      </c>
      <c r="M125" s="4" t="str">
        <f>IF(ISERROR(VLOOKUP(K125,data,10,FALSE)),"",VLOOKUP(K125,data,10,FALSE))</f>
        <v/>
      </c>
      <c r="N125" s="20" t="str">
        <f>IF(ISERROR(VLOOKUP(K125,data,11,FALSE)),"",VLOOKUP(K125,data,11,FALSE))</f>
        <v/>
      </c>
      <c r="O125" s="1"/>
      <c r="P125" s="4" t="str">
        <f>IF(ISERROR(VLOOKUP(O125,data,3,FALSE)),"",VLOOKUP(O125,data,3,FALSE))</f>
        <v/>
      </c>
      <c r="Q125" s="4" t="str">
        <f>IF(ISERROR(VLOOKUP(O125,data,4,FALSE)),"",VLOOKUP(O125,data,4,FALSE))</f>
        <v/>
      </c>
      <c r="R125" s="20" t="str">
        <f>IF(ISERROR(VLOOKUP(O125,data,5,FALSE)),"",VLOOKUP(O125,data,5,FALSE))</f>
        <v/>
      </c>
      <c r="S125" s="1"/>
      <c r="T125" s="4" t="str">
        <f>IF(ISERROR(VLOOKUP(S125,data,15,FALSE)),"",VLOOKUP(S125,data,15,FALSE))</f>
        <v/>
      </c>
      <c r="U125" s="4" t="str">
        <f>IF(ISERROR(VLOOKUP(S125,data,16,FALSE)),"",VLOOKUP(S125,data,16,FALSE))</f>
        <v/>
      </c>
      <c r="V125" s="20" t="str">
        <f>IF(ISERROR(VLOOKUP(S125,data,17,FALSE)),"",VLOOKUP(S125,data,17,FALSE))</f>
        <v/>
      </c>
      <c r="W125" s="1"/>
      <c r="X125" s="4" t="str">
        <f>IF(ISERROR(VLOOKUP(W125,data,18,FALSE)),"",VLOOKUP(W125,data,18,FALSE))</f>
        <v/>
      </c>
      <c r="Y125" s="4" t="str">
        <f>IF(ISERROR(VLOOKUP(W125,data,19,FALSE)),"",VLOOKUP(W125,data,19,FALSE))</f>
        <v/>
      </c>
      <c r="Z125" s="20" t="str">
        <f>IF(ISERROR(VLOOKUP(W125,data,20,FALSE)),"",VLOOKUP(W125,data,20,FALSE))</f>
        <v/>
      </c>
      <c r="AA125" s="1"/>
      <c r="AB125" s="4" t="str">
        <f>IF(ISERROR(VLOOKUP(AA125,data,21,FALSE)),"",VLOOKUP(AA125,data,21,FALSE))</f>
        <v/>
      </c>
      <c r="AC125" s="6" t="str">
        <f>IF(ISERROR(VLOOKUP(AA125,data,22,FALSE)),"",VLOOKUP(AA125,data,22,FALSE))</f>
        <v/>
      </c>
      <c r="AD125" s="6" t="str">
        <f>IF(ISERROR(VLOOKUP(AA125,data,23,FALSE)),"",VLOOKUP(AA125,data,23,FALSE))</f>
        <v/>
      </c>
      <c r="AE125" s="112" t="str">
        <f>IF(ISERROR(VLOOKUP(#REF!,data,13,FALSE)),"",VLOOKUP(#REF!,data,13,FALSE))</f>
        <v/>
      </c>
      <c r="AF125" s="112"/>
      <c r="AG125" s="112"/>
    </row>
    <row r="126" spans="1:33" ht="12.75" thickBot="1">
      <c r="A126" s="62"/>
      <c r="B126" s="114" t="s">
        <v>35</v>
      </c>
      <c r="C126" s="22"/>
      <c r="D126" s="115"/>
      <c r="E126" s="115"/>
      <c r="F126" s="116"/>
      <c r="G126" s="22"/>
      <c r="H126" s="115"/>
      <c r="I126" s="115"/>
      <c r="J126" s="116"/>
      <c r="K126" s="22"/>
      <c r="L126" s="115"/>
      <c r="M126" s="115"/>
      <c r="N126" s="116"/>
      <c r="O126" s="22"/>
      <c r="P126" s="115"/>
      <c r="Q126" s="115"/>
      <c r="R126" s="116"/>
      <c r="S126" s="22"/>
      <c r="T126" s="115"/>
      <c r="U126" s="115"/>
      <c r="V126" s="116"/>
      <c r="W126" s="22"/>
      <c r="X126" s="115"/>
      <c r="Y126" s="115"/>
      <c r="Z126" s="116"/>
      <c r="AA126" s="22"/>
      <c r="AB126" s="115"/>
      <c r="AC126" s="117"/>
      <c r="AD126" s="117"/>
      <c r="AE126" s="112" t="str">
        <f>IF(ISERROR(VLOOKUP(#REF!,data,13,FALSE)),"",VLOOKUP(#REF!,data,13,FALSE))</f>
        <v/>
      </c>
      <c r="AF126" s="112"/>
      <c r="AG126" s="112"/>
    </row>
    <row r="127" spans="1:33" ht="12.75" thickBot="1">
      <c r="A127" s="118" t="str">
        <f>IF(C129="ILLEGAL","ILLEGAL","")</f>
        <v/>
      </c>
      <c r="B127" s="114" t="s">
        <v>36</v>
      </c>
      <c r="C127" s="2"/>
      <c r="D127" s="5"/>
      <c r="E127" s="5"/>
      <c r="F127" s="21"/>
      <c r="G127" s="2"/>
      <c r="H127" s="5"/>
      <c r="I127" s="5"/>
      <c r="J127" s="21"/>
      <c r="K127" s="2"/>
      <c r="L127" s="5"/>
      <c r="M127" s="5"/>
      <c r="N127" s="21"/>
      <c r="O127" s="2"/>
      <c r="P127" s="5"/>
      <c r="Q127" s="5"/>
      <c r="R127" s="21"/>
      <c r="S127" s="2"/>
      <c r="T127" s="5"/>
      <c r="U127" s="5"/>
      <c r="V127" s="21"/>
      <c r="W127" s="2"/>
      <c r="X127" s="5"/>
      <c r="Y127" s="5"/>
      <c r="Z127" s="21"/>
      <c r="AA127" s="2"/>
      <c r="AB127" s="5"/>
      <c r="AC127" s="7"/>
      <c r="AD127" s="7"/>
      <c r="AE127" s="17"/>
      <c r="AF127" s="17"/>
      <c r="AG127" s="17"/>
    </row>
    <row r="128" spans="1:33" ht="16.5" thickBot="1">
      <c r="A128" s="119"/>
      <c r="B128" s="120" t="s">
        <v>37</v>
      </c>
      <c r="C128" s="3"/>
      <c r="D128" s="8">
        <f>SUM(D124:D127)</f>
        <v>0</v>
      </c>
      <c r="E128" s="8">
        <f>SUM(E124:E127)</f>
        <v>0</v>
      </c>
      <c r="F128" s="8">
        <f>SUM(F124:F127)</f>
        <v>0</v>
      </c>
      <c r="G128" s="147"/>
      <c r="H128" s="8">
        <f>SUM(H124:H127)</f>
        <v>0</v>
      </c>
      <c r="I128" s="8">
        <f>SUM(I124:I127)</f>
        <v>0</v>
      </c>
      <c r="J128" s="8">
        <f>SUM(J124:J127)</f>
        <v>0</v>
      </c>
      <c r="K128" s="147"/>
      <c r="L128" s="8">
        <f>SUM(L124:L127)</f>
        <v>0</v>
      </c>
      <c r="M128" s="8">
        <f>SUM(M124:M127)</f>
        <v>0</v>
      </c>
      <c r="N128" s="8">
        <f>SUM(N124:N127)</f>
        <v>0</v>
      </c>
      <c r="O128" s="147"/>
      <c r="P128" s="8">
        <f>SUM(P124:P127)</f>
        <v>0</v>
      </c>
      <c r="Q128" s="8">
        <f>SUM(Q124:Q127)</f>
        <v>0</v>
      </c>
      <c r="R128" s="8">
        <f>SUM(R124:R127)</f>
        <v>0</v>
      </c>
      <c r="S128" s="147"/>
      <c r="T128" s="8">
        <f>SUM(T124:T127)</f>
        <v>0</v>
      </c>
      <c r="U128" s="8">
        <f>SUM(U124:U127)</f>
        <v>0</v>
      </c>
      <c r="V128" s="8">
        <f>SUM(V124:V127)</f>
        <v>0</v>
      </c>
      <c r="W128" s="147"/>
      <c r="X128" s="8">
        <f>SUM(X124:X127)</f>
        <v>0</v>
      </c>
      <c r="Y128" s="8">
        <f>SUM(Y124:Y127)</f>
        <v>0</v>
      </c>
      <c r="Z128" s="8">
        <f>SUM(Z124:Z127)</f>
        <v>0</v>
      </c>
      <c r="AA128" s="147"/>
      <c r="AB128" s="8">
        <f>SUM(AB124:AB127)</f>
        <v>0</v>
      </c>
      <c r="AC128" s="8">
        <f>SUM(AC124:AC127)</f>
        <v>0</v>
      </c>
      <c r="AD128" s="8">
        <f>SUM(AD124:AD127)</f>
        <v>0</v>
      </c>
      <c r="AE128" s="8">
        <f>SUM(F128,J128,N128,R128,V128,Z128,AD128)</f>
        <v>0</v>
      </c>
      <c r="AF128" s="122">
        <v>0</v>
      </c>
      <c r="AG128" s="123"/>
    </row>
    <row r="129" spans="1:33" ht="15" thickBot="1">
      <c r="A129" s="124">
        <f>COUNTIF(C130:AC130,"Cannot Convert")</f>
        <v>0</v>
      </c>
      <c r="B129" s="125" t="s">
        <v>38</v>
      </c>
      <c r="C129" s="126" t="str">
        <f>IF(AND(E128&gt;$AA$1,D128&gt;$X$1),"ILLEGAL",IF(E128&gt;$AA$1,"Full-Time Driver",""))</f>
        <v/>
      </c>
      <c r="D129" s="127"/>
      <c r="E129" s="128"/>
      <c r="F129" s="127"/>
      <c r="G129" s="126" t="str">
        <f>IF(AND(I128&gt;$AA$1,H128&gt;$X$1),"ILLEGAL",IF(I128&gt;$AA$1,"Full-Time Driver",""))</f>
        <v/>
      </c>
      <c r="H129" s="127"/>
      <c r="I129" s="128"/>
      <c r="J129" s="127"/>
      <c r="K129" s="126" t="str">
        <f>IF(AND(M128&gt;$AA$1,L128&gt;$X$1),"ILLEGAL",IF(M128&gt;$AA$1,"Full-Time Driver",""))</f>
        <v/>
      </c>
      <c r="L129" s="127"/>
      <c r="M129" s="128"/>
      <c r="N129" s="127"/>
      <c r="O129" s="126" t="str">
        <f>IF(AND(Q128&gt;$AA$1,P128&gt;$X$1),"ILLEGAL",IF(Q128&gt;$AA$1,"Full-Time Driver",""))</f>
        <v/>
      </c>
      <c r="P129" s="127"/>
      <c r="Q129" s="128"/>
      <c r="R129" s="127"/>
      <c r="S129" s="126" t="str">
        <f>IF(AND(U128&gt;$AA$1,T128&gt;$X$1),"ILLEGAL",IF(U128&gt;$AA$1,"Full-Time Driver",""))</f>
        <v/>
      </c>
      <c r="T129" s="127"/>
      <c r="U129" s="128"/>
      <c r="V129" s="127"/>
      <c r="W129" s="126" t="str">
        <f>IF(AND(Y128&gt;$AA$1,X128&gt;$X$1),"ILLEGAL",IF(Y128&gt;$AA$1,"Full-Time Driver",""))</f>
        <v/>
      </c>
      <c r="X129" s="127"/>
      <c r="Y129" s="128"/>
      <c r="Z129" s="127"/>
      <c r="AA129" s="126" t="str">
        <f>IF(AND(AC128&gt;$AA$1,AB128&gt;$X$1),"ILLEGAL",IF(AC128&gt;$AA$1,"Full-Time Driver",""))</f>
        <v/>
      </c>
      <c r="AB129" s="127"/>
      <c r="AC129" s="128"/>
      <c r="AD129" s="128"/>
      <c r="AE129" s="126" t="str">
        <f>IF($AE$1&lt;AE128,"Working Time Policy Breach","Compliant to Working Time Policy")</f>
        <v>Compliant to Working Time Policy</v>
      </c>
      <c r="AF129" s="128"/>
      <c r="AG129" s="128"/>
    </row>
    <row r="130" spans="1:33" s="75" customFormat="1" ht="14.1" customHeight="1" thickTop="1" thickBot="1">
      <c r="A130" s="129" t="str">
        <f>IF(A129&gt;0,"Cannot Convert","")</f>
        <v/>
      </c>
      <c r="B130" s="135" t="s">
        <v>11</v>
      </c>
      <c r="C130" s="131" t="str">
        <f>IF(D128&gt;$X$1,"Cannot Convert","")</f>
        <v/>
      </c>
      <c r="D130" s="132"/>
      <c r="E130" s="133"/>
      <c r="F130" s="132"/>
      <c r="G130" s="131" t="str">
        <f>IF(H128&gt;$X$1,"Cannot Convert","")</f>
        <v/>
      </c>
      <c r="H130" s="132"/>
      <c r="I130" s="133"/>
      <c r="J130" s="132"/>
      <c r="K130" s="131" t="str">
        <f>IF(L128&gt;$X$1,"Cannot Convert","")</f>
        <v/>
      </c>
      <c r="L130" s="132"/>
      <c r="M130" s="133"/>
      <c r="N130" s="132"/>
      <c r="O130" s="131" t="str">
        <f>IF(P128&gt;$X$1,"Cannot Convert","")</f>
        <v/>
      </c>
      <c r="P130" s="132"/>
      <c r="Q130" s="133"/>
      <c r="R130" s="132"/>
      <c r="S130" s="131" t="str">
        <f>IF(T128&gt;$X$1,"Cannot Convert","")</f>
        <v/>
      </c>
      <c r="T130" s="132"/>
      <c r="U130" s="133"/>
      <c r="V130" s="132"/>
      <c r="W130" s="131" t="str">
        <f>IF(X128&gt;$X$1,"Cannot Convert","")</f>
        <v/>
      </c>
      <c r="X130" s="132"/>
      <c r="Y130" s="133"/>
      <c r="Z130" s="132"/>
      <c r="AA130" s="131" t="str">
        <f>IF(AB128&gt;$X$1,"Cannot Convert","")</f>
        <v/>
      </c>
      <c r="AB130" s="132"/>
      <c r="AC130" s="133"/>
      <c r="AD130" s="133"/>
      <c r="AE130" s="134" t="s">
        <v>39</v>
      </c>
      <c r="AF130" s="133"/>
      <c r="AG130" s="133"/>
    </row>
    <row r="131" spans="1:33" ht="25.5" thickTop="1" thickBot="1">
      <c r="A131" s="101" t="s">
        <v>23</v>
      </c>
      <c r="B131" s="102"/>
      <c r="C131" s="103" t="s">
        <v>24</v>
      </c>
      <c r="D131" s="104" t="s">
        <v>25</v>
      </c>
      <c r="E131" s="104" t="s">
        <v>26</v>
      </c>
      <c r="F131" s="105" t="s">
        <v>27</v>
      </c>
      <c r="G131" s="103" t="s">
        <v>24</v>
      </c>
      <c r="H131" s="104" t="s">
        <v>25</v>
      </c>
      <c r="I131" s="104" t="s">
        <v>26</v>
      </c>
      <c r="J131" s="105" t="s">
        <v>27</v>
      </c>
      <c r="K131" s="103" t="s">
        <v>24</v>
      </c>
      <c r="L131" s="104" t="s">
        <v>25</v>
      </c>
      <c r="M131" s="104" t="s">
        <v>26</v>
      </c>
      <c r="N131" s="105" t="s">
        <v>27</v>
      </c>
      <c r="O131" s="103" t="s">
        <v>24</v>
      </c>
      <c r="P131" s="104" t="s">
        <v>25</v>
      </c>
      <c r="Q131" s="104" t="s">
        <v>26</v>
      </c>
      <c r="R131" s="105" t="s">
        <v>27</v>
      </c>
      <c r="S131" s="103" t="s">
        <v>24</v>
      </c>
      <c r="T131" s="104" t="s">
        <v>25</v>
      </c>
      <c r="U131" s="104" t="s">
        <v>26</v>
      </c>
      <c r="V131" s="105" t="s">
        <v>27</v>
      </c>
      <c r="W131" s="103" t="s">
        <v>24</v>
      </c>
      <c r="X131" s="104" t="s">
        <v>25</v>
      </c>
      <c r="Y131" s="104" t="s">
        <v>26</v>
      </c>
      <c r="Z131" s="105" t="s">
        <v>27</v>
      </c>
      <c r="AA131" s="103" t="s">
        <v>24</v>
      </c>
      <c r="AB131" s="104" t="s">
        <v>25</v>
      </c>
      <c r="AC131" s="106" t="s">
        <v>26</v>
      </c>
      <c r="AD131" s="105" t="s">
        <v>27</v>
      </c>
      <c r="AE131" s="107" t="s">
        <v>28</v>
      </c>
      <c r="AF131" s="104" t="s">
        <v>29</v>
      </c>
      <c r="AG131" s="104" t="s">
        <v>30</v>
      </c>
    </row>
    <row r="132" spans="1:33" ht="12.75" thickBot="1">
      <c r="A132" s="63"/>
      <c r="B132" s="108" t="s">
        <v>32</v>
      </c>
      <c r="C132" s="1"/>
      <c r="D132" s="4" t="str">
        <f>IF(ISERROR(VLOOKUP(C132,data,3,FALSE)),"",VLOOKUP(C132,data,3,FALSE))</f>
        <v/>
      </c>
      <c r="E132" s="4" t="str">
        <f>IF(ISERROR(VLOOKUP(C132,data,4,FALSE)),"",VLOOKUP(C132,data,4,FALSE))</f>
        <v/>
      </c>
      <c r="F132" s="20" t="str">
        <f>IF(ISERROR(VLOOKUP(C132,data,5,FALSE)),"",VLOOKUP(C132,data,5,FALSE))</f>
        <v/>
      </c>
      <c r="G132" s="1"/>
      <c r="H132" s="4" t="str">
        <f>IF(ISERROR(VLOOKUP(G132,data,6,FALSE)),"",VLOOKUP(G132,data,6,FALSE))</f>
        <v/>
      </c>
      <c r="I132" s="4" t="str">
        <f>IF(ISERROR(VLOOKUP(G132,data,7,FALSE)),"",VLOOKUP(G132,data,7,FALSE))</f>
        <v/>
      </c>
      <c r="J132" s="20" t="str">
        <f>IF(ISERROR(VLOOKUP(G132,data,8,FALSE)),"",VLOOKUP(G132,data,8,FALSE))</f>
        <v/>
      </c>
      <c r="K132" s="1"/>
      <c r="L132" s="4" t="str">
        <f>IF(ISERROR(VLOOKUP(K132,data,9,FALSE)),"",VLOOKUP(K132,data,9,FALSE))</f>
        <v/>
      </c>
      <c r="M132" s="4" t="str">
        <f>IF(ISERROR(VLOOKUP(K132,data,10,FALSE)),"",VLOOKUP(K132,data,10,FALSE))</f>
        <v/>
      </c>
      <c r="N132" s="20" t="str">
        <f>IF(ISERROR(VLOOKUP(K132,data,11,FALSE)),"",VLOOKUP(K132,data,11,FALSE))</f>
        <v/>
      </c>
      <c r="O132" s="1"/>
      <c r="P132" s="4" t="str">
        <f>IF(ISERROR(VLOOKUP(O132,data,12,FALSE)),"",VLOOKUP(O132,data,12,FALSE))</f>
        <v/>
      </c>
      <c r="Q132" s="4" t="str">
        <f>IF(ISERROR(VLOOKUP(O132,data,13,FALSE)),"",VLOOKUP(O132,data,13,FALSE))</f>
        <v/>
      </c>
      <c r="R132" s="20" t="str">
        <f>IF(ISERROR(VLOOKUP(O132,data,14,FALSE)),"",VLOOKUP(O132,data,14,FALSE))</f>
        <v/>
      </c>
      <c r="S132" s="1"/>
      <c r="T132" s="4" t="str">
        <f>IF(ISERROR(VLOOKUP(S132,data,15,FALSE)),"",VLOOKUP(S132,data,15,FALSE))</f>
        <v/>
      </c>
      <c r="U132" s="4" t="str">
        <f>IF(ISERROR(VLOOKUP(S132,data,16,FALSE)),"",VLOOKUP(S132,data,16,FALSE))</f>
        <v/>
      </c>
      <c r="V132" s="20" t="str">
        <f>IF(ISERROR(VLOOKUP(S132,data,17,FALSE)),"",VLOOKUP(S132,data,17,FALSE))</f>
        <v/>
      </c>
      <c r="W132" s="1"/>
      <c r="X132" s="4" t="str">
        <f>IF(ISERROR(VLOOKUP(W132,data,18,FALSE)),"",VLOOKUP(W132,data,18,FALSE))</f>
        <v/>
      </c>
      <c r="Y132" s="4" t="str">
        <f>IF(ISERROR(VLOOKUP(W132,data,19,FALSE)),"",VLOOKUP(W132,data,19,FALSE))</f>
        <v/>
      </c>
      <c r="Z132" s="20" t="str">
        <f>IF(ISERROR(VLOOKUP(W132,data,20,FALSE)),"",VLOOKUP(W132,data,20,FALSE))</f>
        <v/>
      </c>
      <c r="AA132" s="1"/>
      <c r="AB132" s="4" t="str">
        <f>IF(ISERROR(VLOOKUP(AA132,data,21,FALSE)),"",VLOOKUP(AA132,data,21,FALSE))</f>
        <v/>
      </c>
      <c r="AC132" s="6" t="str">
        <f>IF(ISERROR(VLOOKUP(AA132,data,22,FALSE)),"",VLOOKUP(AA132,data,22,FALSE))</f>
        <v/>
      </c>
      <c r="AD132" s="6" t="str">
        <f>IF(ISERROR(VLOOKUP(AA132,data,23,FALSE)),"",VLOOKUP(AA132,data,23,FALSE))</f>
        <v/>
      </c>
      <c r="AE132" s="112"/>
      <c r="AF132" s="112"/>
      <c r="AG132" s="112"/>
    </row>
    <row r="133" spans="1:33" ht="12.75" thickBot="1">
      <c r="A133" s="113" t="s">
        <v>33</v>
      </c>
      <c r="B133" s="114" t="s">
        <v>34</v>
      </c>
      <c r="C133" s="1"/>
      <c r="D133" s="4" t="str">
        <f>IF(ISERROR(VLOOKUP(C133,data,3,FALSE)),"",VLOOKUP(C133,data,3,FALSE))</f>
        <v/>
      </c>
      <c r="E133" s="4" t="str">
        <f>IF(ISERROR(VLOOKUP(C133,data,4,FALSE)),"",VLOOKUP(C133,data,4,FALSE))</f>
        <v/>
      </c>
      <c r="F133" s="20" t="str">
        <f>IF(ISERROR(VLOOKUP(C133,data,5,FALSE)),"",VLOOKUP(C133,data,5,FALSE))</f>
        <v/>
      </c>
      <c r="G133" s="1"/>
      <c r="H133" s="4" t="str">
        <f>IF(ISERROR(VLOOKUP(G133,data,6,FALSE)),"",VLOOKUP(G133,data,6,FALSE))</f>
        <v/>
      </c>
      <c r="I133" s="4" t="str">
        <f>IF(ISERROR(VLOOKUP(G133,data,7,FALSE)),"",VLOOKUP(G133,data,7,FALSE))</f>
        <v/>
      </c>
      <c r="J133" s="20" t="str">
        <f>IF(ISERROR(VLOOKUP(G133,data,8,FALSE)),"",VLOOKUP(G133,data,8,FALSE))</f>
        <v/>
      </c>
      <c r="K133" s="1"/>
      <c r="L133" s="4" t="str">
        <f>IF(ISERROR(VLOOKUP(K133,data,9,FALSE)),"",VLOOKUP(K133,data,9,FALSE))</f>
        <v/>
      </c>
      <c r="M133" s="4" t="str">
        <f>IF(ISERROR(VLOOKUP(K133,data,10,FALSE)),"",VLOOKUP(K133,data,10,FALSE))</f>
        <v/>
      </c>
      <c r="N133" s="20" t="str">
        <f>IF(ISERROR(VLOOKUP(K133,data,11,FALSE)),"",VLOOKUP(K133,data,11,FALSE))</f>
        <v/>
      </c>
      <c r="O133" s="1"/>
      <c r="P133" s="4" t="str">
        <f>IF(ISERROR(VLOOKUP(O133,data,12,FALSE)),"",VLOOKUP(O133,data,12,FALSE))</f>
        <v/>
      </c>
      <c r="Q133" s="4" t="str">
        <f>IF(ISERROR(VLOOKUP(O133,data,13,FALSE)),"",VLOOKUP(O133,data,13,FALSE))</f>
        <v/>
      </c>
      <c r="R133" s="20" t="str">
        <f>IF(ISERROR(VLOOKUP(O133,data,14,FALSE)),"",VLOOKUP(O133,data,14,FALSE))</f>
        <v/>
      </c>
      <c r="S133" s="1"/>
      <c r="T133" s="4" t="str">
        <f>IF(ISERROR(VLOOKUP(S133,data,15,FALSE)),"",VLOOKUP(S133,data,15,FALSE))</f>
        <v/>
      </c>
      <c r="U133" s="4" t="str">
        <f>IF(ISERROR(VLOOKUP(S133,data,16,FALSE)),"",VLOOKUP(S133,data,16,FALSE))</f>
        <v/>
      </c>
      <c r="V133" s="20" t="str">
        <f>IF(ISERROR(VLOOKUP(S133,data,17,FALSE)),"",VLOOKUP(S133,data,17,FALSE))</f>
        <v/>
      </c>
      <c r="W133" s="1"/>
      <c r="X133" s="4" t="str">
        <f>IF(ISERROR(VLOOKUP(W133,data,18,FALSE)),"",VLOOKUP(W133,data,18,FALSE))</f>
        <v/>
      </c>
      <c r="Y133" s="4" t="str">
        <f>IF(ISERROR(VLOOKUP(W133,data,19,FALSE)),"",VLOOKUP(W133,data,19,FALSE))</f>
        <v/>
      </c>
      <c r="Z133" s="20" t="str">
        <f>IF(ISERROR(VLOOKUP(W133,data,20,FALSE)),"",VLOOKUP(W133,data,20,FALSE))</f>
        <v/>
      </c>
      <c r="AA133" s="1"/>
      <c r="AB133" s="4" t="str">
        <f>IF(ISERROR(VLOOKUP(AA133,data,21,FALSE)),"",VLOOKUP(AA133,data,21,FALSE))</f>
        <v/>
      </c>
      <c r="AC133" s="6" t="str">
        <f>IF(ISERROR(VLOOKUP(AA133,data,22,FALSE)),"",VLOOKUP(AA133,data,22,FALSE))</f>
        <v/>
      </c>
      <c r="AD133" s="6" t="str">
        <f>IF(ISERROR(VLOOKUP(AA133,data,23,FALSE)),"",VLOOKUP(AA133,data,23,FALSE))</f>
        <v/>
      </c>
      <c r="AE133" s="112" t="str">
        <f>IF(ISERROR(VLOOKUP(#REF!,data,13,FALSE)),"",VLOOKUP(#REF!,data,13,FALSE))</f>
        <v/>
      </c>
      <c r="AF133" s="112"/>
      <c r="AG133" s="112"/>
    </row>
    <row r="134" spans="1:33" ht="12.75" thickBot="1">
      <c r="A134" s="62"/>
      <c r="B134" s="114" t="s">
        <v>35</v>
      </c>
      <c r="C134" s="22"/>
      <c r="D134" s="115"/>
      <c r="E134" s="115"/>
      <c r="F134" s="116"/>
      <c r="G134" s="22"/>
      <c r="H134" s="115"/>
      <c r="I134" s="115"/>
      <c r="J134" s="116"/>
      <c r="K134" s="22"/>
      <c r="L134" s="115"/>
      <c r="M134" s="115"/>
      <c r="N134" s="116"/>
      <c r="O134" s="22"/>
      <c r="P134" s="115"/>
      <c r="Q134" s="115"/>
      <c r="R134" s="116"/>
      <c r="S134" s="22"/>
      <c r="T134" s="115"/>
      <c r="U134" s="115"/>
      <c r="V134" s="116"/>
      <c r="W134" s="22"/>
      <c r="X134" s="115"/>
      <c r="Y134" s="115"/>
      <c r="Z134" s="116"/>
      <c r="AA134" s="22"/>
      <c r="AB134" s="115"/>
      <c r="AC134" s="117"/>
      <c r="AD134" s="117"/>
      <c r="AE134" s="112" t="str">
        <f>IF(ISERROR(VLOOKUP(#REF!,data,13,FALSE)),"",VLOOKUP(#REF!,data,13,FALSE))</f>
        <v/>
      </c>
      <c r="AF134" s="112"/>
      <c r="AG134" s="112"/>
    </row>
    <row r="135" spans="1:33" ht="12.75" thickBot="1">
      <c r="A135" s="118" t="str">
        <f>IF(C137="ILLEGAL","ILLEGAL","")</f>
        <v/>
      </c>
      <c r="B135" s="114" t="s">
        <v>36</v>
      </c>
      <c r="C135" s="2"/>
      <c r="D135" s="5"/>
      <c r="E135" s="5"/>
      <c r="F135" s="21"/>
      <c r="G135" s="2"/>
      <c r="H135" s="5"/>
      <c r="I135" s="5"/>
      <c r="J135" s="21"/>
      <c r="K135" s="2"/>
      <c r="L135" s="5"/>
      <c r="M135" s="5"/>
      <c r="N135" s="21"/>
      <c r="O135" s="2"/>
      <c r="P135" s="5"/>
      <c r="Q135" s="5"/>
      <c r="R135" s="21"/>
      <c r="S135" s="2"/>
      <c r="T135" s="5"/>
      <c r="U135" s="5"/>
      <c r="V135" s="21"/>
      <c r="W135" s="2"/>
      <c r="X135" s="5"/>
      <c r="Y135" s="5"/>
      <c r="Z135" s="21"/>
      <c r="AA135" s="2"/>
      <c r="AB135" s="5"/>
      <c r="AC135" s="7"/>
      <c r="AD135" s="7"/>
      <c r="AE135" s="17"/>
      <c r="AF135" s="17"/>
      <c r="AG135" s="17"/>
    </row>
    <row r="136" spans="1:33" ht="16.5" thickBot="1">
      <c r="A136" s="119"/>
      <c r="B136" s="120" t="s">
        <v>37</v>
      </c>
      <c r="C136" s="3"/>
      <c r="D136" s="8">
        <f>SUM(D132:D135)</f>
        <v>0</v>
      </c>
      <c r="E136" s="8">
        <f>SUM(E132:E135)</f>
        <v>0</v>
      </c>
      <c r="F136" s="8">
        <f>SUM(F132:F135)</f>
        <v>0</v>
      </c>
      <c r="G136" s="147"/>
      <c r="H136" s="8">
        <f>SUM(H132:H135)</f>
        <v>0</v>
      </c>
      <c r="I136" s="8">
        <f>SUM(I132:I135)</f>
        <v>0</v>
      </c>
      <c r="J136" s="8">
        <f>SUM(J132:J135)</f>
        <v>0</v>
      </c>
      <c r="K136" s="147"/>
      <c r="L136" s="8">
        <f>SUM(L132:L135)</f>
        <v>0</v>
      </c>
      <c r="M136" s="8">
        <f>SUM(M132:M135)</f>
        <v>0</v>
      </c>
      <c r="N136" s="8">
        <f>SUM(N132:N135)</f>
        <v>0</v>
      </c>
      <c r="O136" s="147"/>
      <c r="P136" s="8">
        <f>SUM(P132:P135)</f>
        <v>0</v>
      </c>
      <c r="Q136" s="8">
        <f>SUM(Q132:Q135)</f>
        <v>0</v>
      </c>
      <c r="R136" s="8">
        <f>SUM(R132:R135)</f>
        <v>0</v>
      </c>
      <c r="S136" s="147"/>
      <c r="T136" s="8">
        <f>SUM(T132:T135)</f>
        <v>0</v>
      </c>
      <c r="U136" s="8">
        <f>SUM(U132:U135)</f>
        <v>0</v>
      </c>
      <c r="V136" s="8">
        <f>SUM(V132:V135)</f>
        <v>0</v>
      </c>
      <c r="W136" s="147"/>
      <c r="X136" s="8">
        <f>SUM(X132:X135)</f>
        <v>0</v>
      </c>
      <c r="Y136" s="8">
        <f>SUM(Y132:Y135)</f>
        <v>0</v>
      </c>
      <c r="Z136" s="8">
        <f>SUM(Z132:Z135)</f>
        <v>0</v>
      </c>
      <c r="AA136" s="147"/>
      <c r="AB136" s="8">
        <f>SUM(AB132:AB135)</f>
        <v>0</v>
      </c>
      <c r="AC136" s="8">
        <f>SUM(AC132:AC135)</f>
        <v>0</v>
      </c>
      <c r="AD136" s="8">
        <f>SUM(AD132:AD135)</f>
        <v>0</v>
      </c>
      <c r="AE136" s="8">
        <f>SUM(F136,J136,N136,R136,V136,Z136,AD136)</f>
        <v>0</v>
      </c>
      <c r="AF136" s="122">
        <v>0</v>
      </c>
      <c r="AG136" s="123"/>
    </row>
    <row r="137" spans="1:33" ht="15" thickBot="1">
      <c r="A137" s="124">
        <f>COUNTIF(C138:AC138,"Cannot Convert")</f>
        <v>0</v>
      </c>
      <c r="B137" s="125" t="s">
        <v>38</v>
      </c>
      <c r="C137" s="126" t="str">
        <f>IF(AND(E136&gt;$AA$1,D136&gt;$X$1),"ILLEGAL",IF(E136&gt;$AA$1,"Full-Time Driver",""))</f>
        <v/>
      </c>
      <c r="D137" s="127"/>
      <c r="E137" s="128"/>
      <c r="F137" s="127"/>
      <c r="G137" s="126" t="str">
        <f>IF(AND(I136&gt;$AA$1,H136&gt;$X$1),"ILLEGAL",IF(I136&gt;$AA$1,"Full-Time Driver",""))</f>
        <v/>
      </c>
      <c r="H137" s="127"/>
      <c r="I137" s="128"/>
      <c r="J137" s="127"/>
      <c r="K137" s="126" t="str">
        <f>IF(AND(M136&gt;$AA$1,L136&gt;$X$1),"ILLEGAL",IF(M136&gt;$AA$1,"Full-Time Driver",""))</f>
        <v/>
      </c>
      <c r="L137" s="127"/>
      <c r="M137" s="128"/>
      <c r="N137" s="127"/>
      <c r="O137" s="126" t="str">
        <f>IF(AND(Q136&gt;$AA$1,P136&gt;$X$1),"ILLEGAL",IF(Q136&gt;$AA$1,"Full-Time Driver",""))</f>
        <v/>
      </c>
      <c r="P137" s="127"/>
      <c r="Q137" s="128"/>
      <c r="R137" s="127"/>
      <c r="S137" s="126" t="str">
        <f>IF(AND(U136&gt;$AA$1,T136&gt;$X$1),"ILLEGAL",IF(U136&gt;$AA$1,"Full-Time Driver",""))</f>
        <v/>
      </c>
      <c r="T137" s="127"/>
      <c r="U137" s="128"/>
      <c r="V137" s="127"/>
      <c r="W137" s="126" t="str">
        <f>IF(AND(Y136&gt;$AA$1,X136&gt;$X$1),"ILLEGAL",IF(Y136&gt;$AA$1,"Full-Time Driver",""))</f>
        <v/>
      </c>
      <c r="X137" s="127"/>
      <c r="Y137" s="128"/>
      <c r="Z137" s="127"/>
      <c r="AA137" s="126" t="str">
        <f>IF(AND(AC136&gt;$AA$1,AB136&gt;$X$1),"ILLEGAL",IF(AC136&gt;$AA$1,"Full-Time Driver",""))</f>
        <v/>
      </c>
      <c r="AB137" s="127"/>
      <c r="AC137" s="128"/>
      <c r="AD137" s="128"/>
      <c r="AE137" s="126" t="str">
        <f>IF($AE$1&lt;AE136,"Working Time Policy Breach","Compliant to Working Time Policy")</f>
        <v>Compliant to Working Time Policy</v>
      </c>
      <c r="AF137" s="128"/>
      <c r="AG137" s="128"/>
    </row>
    <row r="138" spans="1:33" s="75" customFormat="1" ht="14.1" customHeight="1" thickTop="1" thickBot="1">
      <c r="A138" s="129" t="str">
        <f>IF(A137&gt;0,"Cannot Convert","")</f>
        <v/>
      </c>
      <c r="B138" s="135" t="s">
        <v>11</v>
      </c>
      <c r="C138" s="131" t="str">
        <f>IF(D136&gt;$X$1,"Cannot Convert","")</f>
        <v/>
      </c>
      <c r="D138" s="132"/>
      <c r="E138" s="133"/>
      <c r="F138" s="132"/>
      <c r="G138" s="131" t="str">
        <f>IF(H136&gt;$X$1,"Cannot Convert","")</f>
        <v/>
      </c>
      <c r="H138" s="132"/>
      <c r="I138" s="133"/>
      <c r="J138" s="132"/>
      <c r="K138" s="131" t="str">
        <f>IF(L136&gt;$X$1,"Cannot Convert","")</f>
        <v/>
      </c>
      <c r="L138" s="132"/>
      <c r="M138" s="133"/>
      <c r="N138" s="132"/>
      <c r="O138" s="131" t="str">
        <f>IF(P136&gt;$X$1,"Cannot Convert","")</f>
        <v/>
      </c>
      <c r="P138" s="132"/>
      <c r="Q138" s="133"/>
      <c r="R138" s="132"/>
      <c r="S138" s="131" t="str">
        <f>IF(T136&gt;$X$1,"Cannot Convert","")</f>
        <v/>
      </c>
      <c r="T138" s="132"/>
      <c r="U138" s="133"/>
      <c r="V138" s="132"/>
      <c r="W138" s="131" t="str">
        <f>IF(X136&gt;$X$1,"Cannot Convert","")</f>
        <v/>
      </c>
      <c r="X138" s="132"/>
      <c r="Y138" s="133"/>
      <c r="Z138" s="132"/>
      <c r="AA138" s="131" t="str">
        <f>IF(AB136&gt;$X$1,"Cannot Convert","")</f>
        <v/>
      </c>
      <c r="AB138" s="132"/>
      <c r="AC138" s="133"/>
      <c r="AD138" s="133"/>
      <c r="AE138" s="134" t="s">
        <v>39</v>
      </c>
      <c r="AF138" s="133"/>
      <c r="AG138" s="133"/>
    </row>
    <row r="139" spans="1:33" ht="25.5" thickTop="1" thickBot="1">
      <c r="A139" s="101" t="s">
        <v>23</v>
      </c>
      <c r="B139" s="102"/>
      <c r="C139" s="103" t="s">
        <v>24</v>
      </c>
      <c r="D139" s="104" t="s">
        <v>25</v>
      </c>
      <c r="E139" s="104" t="s">
        <v>26</v>
      </c>
      <c r="F139" s="105" t="s">
        <v>27</v>
      </c>
      <c r="G139" s="103" t="s">
        <v>24</v>
      </c>
      <c r="H139" s="104" t="s">
        <v>25</v>
      </c>
      <c r="I139" s="104" t="s">
        <v>26</v>
      </c>
      <c r="J139" s="105" t="s">
        <v>27</v>
      </c>
      <c r="K139" s="103" t="s">
        <v>24</v>
      </c>
      <c r="L139" s="104" t="s">
        <v>25</v>
      </c>
      <c r="M139" s="104" t="s">
        <v>26</v>
      </c>
      <c r="N139" s="105" t="s">
        <v>27</v>
      </c>
      <c r="O139" s="103" t="s">
        <v>24</v>
      </c>
      <c r="P139" s="104" t="s">
        <v>25</v>
      </c>
      <c r="Q139" s="104" t="s">
        <v>26</v>
      </c>
      <c r="R139" s="105" t="s">
        <v>27</v>
      </c>
      <c r="S139" s="103" t="s">
        <v>24</v>
      </c>
      <c r="T139" s="104" t="s">
        <v>25</v>
      </c>
      <c r="U139" s="104" t="s">
        <v>26</v>
      </c>
      <c r="V139" s="105" t="s">
        <v>27</v>
      </c>
      <c r="W139" s="103" t="s">
        <v>24</v>
      </c>
      <c r="X139" s="104" t="s">
        <v>25</v>
      </c>
      <c r="Y139" s="104" t="s">
        <v>26</v>
      </c>
      <c r="Z139" s="105" t="s">
        <v>27</v>
      </c>
      <c r="AA139" s="103" t="s">
        <v>24</v>
      </c>
      <c r="AB139" s="104" t="s">
        <v>25</v>
      </c>
      <c r="AC139" s="106" t="s">
        <v>26</v>
      </c>
      <c r="AD139" s="105" t="s">
        <v>27</v>
      </c>
      <c r="AE139" s="107" t="s">
        <v>28</v>
      </c>
      <c r="AF139" s="104" t="s">
        <v>29</v>
      </c>
      <c r="AG139" s="104" t="s">
        <v>30</v>
      </c>
    </row>
    <row r="140" spans="1:33" ht="12.75" thickBot="1">
      <c r="A140" s="63"/>
      <c r="B140" s="108" t="s">
        <v>32</v>
      </c>
      <c r="C140" s="1"/>
      <c r="D140" s="4" t="str">
        <f>IF(ISERROR(VLOOKUP(C140,data,3,FALSE)),"",VLOOKUP(C140,data,3,FALSE))</f>
        <v/>
      </c>
      <c r="E140" s="4" t="str">
        <f>IF(ISERROR(VLOOKUP(C140,data,4,FALSE)),"",VLOOKUP(C140,data,4,FALSE))</f>
        <v/>
      </c>
      <c r="F140" s="20" t="str">
        <f>IF(ISERROR(VLOOKUP(C140,data,5,FALSE)),"",VLOOKUP(C140,data,5,FALSE))</f>
        <v/>
      </c>
      <c r="G140" s="1"/>
      <c r="H140" s="4" t="str">
        <f>IF(ISERROR(VLOOKUP(G140,data,6,FALSE)),"",VLOOKUP(G140,data,6,FALSE))</f>
        <v/>
      </c>
      <c r="I140" s="4" t="str">
        <f>IF(ISERROR(VLOOKUP(G140,data,7,FALSE)),"",VLOOKUP(G140,data,7,FALSE))</f>
        <v/>
      </c>
      <c r="J140" s="20" t="str">
        <f>IF(ISERROR(VLOOKUP(G140,data,8,FALSE)),"",VLOOKUP(G140,data,8,FALSE))</f>
        <v/>
      </c>
      <c r="K140" s="1"/>
      <c r="L140" s="4" t="str">
        <f>IF(ISERROR(VLOOKUP(K140,data,9,FALSE)),"",VLOOKUP(K140,data,9,FALSE))</f>
        <v/>
      </c>
      <c r="M140" s="4" t="str">
        <f>IF(ISERROR(VLOOKUP(K140,data,10,FALSE)),"",VLOOKUP(K140,data,10,FALSE))</f>
        <v/>
      </c>
      <c r="N140" s="20" t="str">
        <f>IF(ISERROR(VLOOKUP(K140,data,11,FALSE)),"",VLOOKUP(K140,data,11,FALSE))</f>
        <v/>
      </c>
      <c r="O140" s="1"/>
      <c r="P140" s="4" t="str">
        <f>IF(ISERROR(VLOOKUP(O140,data,12,FALSE)),"",VLOOKUP(O140,data,12,FALSE))</f>
        <v/>
      </c>
      <c r="Q140" s="4" t="str">
        <f>IF(ISERROR(VLOOKUP(O140,data,13,FALSE)),"",VLOOKUP(O140,data,13,FALSE))</f>
        <v/>
      </c>
      <c r="R140" s="20" t="str">
        <f>IF(ISERROR(VLOOKUP(O140,data,14,FALSE)),"",VLOOKUP(O140,data,14,FALSE))</f>
        <v/>
      </c>
      <c r="S140" s="1"/>
      <c r="T140" s="4" t="str">
        <f>IF(ISERROR(VLOOKUP(S140,data,15,FALSE)),"",VLOOKUP(S140,data,15,FALSE))</f>
        <v/>
      </c>
      <c r="U140" s="4" t="str">
        <f>IF(ISERROR(VLOOKUP(S140,data,16,FALSE)),"",VLOOKUP(S140,data,16,FALSE))</f>
        <v/>
      </c>
      <c r="V140" s="20" t="str">
        <f>IF(ISERROR(VLOOKUP(S140,data,17,FALSE)),"",VLOOKUP(S140,data,17,FALSE))</f>
        <v/>
      </c>
      <c r="W140" s="1"/>
      <c r="X140" s="4" t="str">
        <f>IF(ISERROR(VLOOKUP(W140,data,18,FALSE)),"",VLOOKUP(W140,data,18,FALSE))</f>
        <v/>
      </c>
      <c r="Y140" s="4" t="str">
        <f>IF(ISERROR(VLOOKUP(W140,data,19,FALSE)),"",VLOOKUP(W140,data,19,FALSE))</f>
        <v/>
      </c>
      <c r="Z140" s="20" t="str">
        <f>IF(ISERROR(VLOOKUP(W140,data,20,FALSE)),"",VLOOKUP(W140,data,20,FALSE))</f>
        <v/>
      </c>
      <c r="AA140" s="1"/>
      <c r="AB140" s="4" t="str">
        <f>IF(ISERROR(VLOOKUP(AA140,data,21,FALSE)),"",VLOOKUP(AA140,data,21,FALSE))</f>
        <v/>
      </c>
      <c r="AC140" s="6" t="str">
        <f>IF(ISERROR(VLOOKUP(AA140,data,22,FALSE)),"",VLOOKUP(AA140,data,22,FALSE))</f>
        <v/>
      </c>
      <c r="AD140" s="6" t="str">
        <f>IF(ISERROR(VLOOKUP(AA140,data,23,FALSE)),"",VLOOKUP(AA140,data,23,FALSE))</f>
        <v/>
      </c>
      <c r="AE140" s="112"/>
      <c r="AF140" s="112"/>
      <c r="AG140" s="112"/>
    </row>
    <row r="141" spans="1:33" ht="12.75" thickBot="1">
      <c r="A141" s="113" t="s">
        <v>33</v>
      </c>
      <c r="B141" s="114" t="s">
        <v>34</v>
      </c>
      <c r="C141" s="1"/>
      <c r="D141" s="4" t="str">
        <f>IF(ISERROR(VLOOKUP(C141,data,3,FALSE)),"",VLOOKUP(C141,data,3,FALSE))</f>
        <v/>
      </c>
      <c r="E141" s="4" t="str">
        <f>IF(ISERROR(VLOOKUP(C141,data,4,FALSE)),"",VLOOKUP(C141,data,4,FALSE))</f>
        <v/>
      </c>
      <c r="F141" s="20" t="str">
        <f>IF(ISERROR(VLOOKUP(C141,data,5,FALSE)),"",VLOOKUP(C141,data,5,FALSE))</f>
        <v/>
      </c>
      <c r="G141" s="1"/>
      <c r="H141" s="4" t="str">
        <f>IF(ISERROR(VLOOKUP(G141,data,6,FALSE)),"",VLOOKUP(G141,data,6,FALSE))</f>
        <v/>
      </c>
      <c r="I141" s="4" t="str">
        <f>IF(ISERROR(VLOOKUP(G141,data,7,FALSE)),"",VLOOKUP(G141,data,7,FALSE))</f>
        <v/>
      </c>
      <c r="J141" s="20" t="str">
        <f>IF(ISERROR(VLOOKUP(G141,data,8,FALSE)),"",VLOOKUP(G141,data,8,FALSE))</f>
        <v/>
      </c>
      <c r="K141" s="1"/>
      <c r="L141" s="4" t="str">
        <f>IF(ISERROR(VLOOKUP(K141,data,9,FALSE)),"",VLOOKUP(K141,data,9,FALSE))</f>
        <v/>
      </c>
      <c r="M141" s="4" t="str">
        <f>IF(ISERROR(VLOOKUP(K141,data,10,FALSE)),"",VLOOKUP(K141,data,10,FALSE))</f>
        <v/>
      </c>
      <c r="N141" s="20" t="str">
        <f>IF(ISERROR(VLOOKUP(K141,data,11,FALSE)),"",VLOOKUP(K141,data,11,FALSE))</f>
        <v/>
      </c>
      <c r="O141" s="1"/>
      <c r="P141" s="4" t="str">
        <f>IF(ISERROR(VLOOKUP(O141,data,12,FALSE)),"",VLOOKUP(O141,data,12,FALSE))</f>
        <v/>
      </c>
      <c r="Q141" s="4" t="str">
        <f>IF(ISERROR(VLOOKUP(O141,data,13,FALSE)),"",VLOOKUP(O141,data,13,FALSE))</f>
        <v/>
      </c>
      <c r="R141" s="20" t="str">
        <f>IF(ISERROR(VLOOKUP(O141,data,14,FALSE)),"",VLOOKUP(O141,data,14,FALSE))</f>
        <v/>
      </c>
      <c r="S141" s="1"/>
      <c r="T141" s="4" t="str">
        <f>IF(ISERROR(VLOOKUP(S141,data,15,FALSE)),"",VLOOKUP(S141,data,15,FALSE))</f>
        <v/>
      </c>
      <c r="U141" s="4" t="str">
        <f>IF(ISERROR(VLOOKUP(S141,data,16,FALSE)),"",VLOOKUP(S141,data,16,FALSE))</f>
        <v/>
      </c>
      <c r="V141" s="20" t="str">
        <f>IF(ISERROR(VLOOKUP(S141,data,17,FALSE)),"",VLOOKUP(S141,data,17,FALSE))</f>
        <v/>
      </c>
      <c r="W141" s="1"/>
      <c r="X141" s="4" t="str">
        <f>IF(ISERROR(VLOOKUP(W141,data,18,FALSE)),"",VLOOKUP(W141,data,18,FALSE))</f>
        <v/>
      </c>
      <c r="Y141" s="4" t="str">
        <f>IF(ISERROR(VLOOKUP(W141,data,19,FALSE)),"",VLOOKUP(W141,data,19,FALSE))</f>
        <v/>
      </c>
      <c r="Z141" s="20" t="str">
        <f>IF(ISERROR(VLOOKUP(W141,data,20,FALSE)),"",VLOOKUP(W141,data,20,FALSE))</f>
        <v/>
      </c>
      <c r="AA141" s="1"/>
      <c r="AB141" s="4" t="str">
        <f>IF(ISERROR(VLOOKUP(AA141,data,21,FALSE)),"",VLOOKUP(AA141,data,21,FALSE))</f>
        <v/>
      </c>
      <c r="AC141" s="6" t="str">
        <f>IF(ISERROR(VLOOKUP(AA141,data,22,FALSE)),"",VLOOKUP(AA141,data,22,FALSE))</f>
        <v/>
      </c>
      <c r="AD141" s="6" t="str">
        <f>IF(ISERROR(VLOOKUP(AA141,data,23,FALSE)),"",VLOOKUP(AA141,data,23,FALSE))</f>
        <v/>
      </c>
      <c r="AE141" s="112" t="str">
        <f>IF(ISERROR(VLOOKUP(#REF!,data,13,FALSE)),"",VLOOKUP(#REF!,data,13,FALSE))</f>
        <v/>
      </c>
      <c r="AF141" s="112"/>
      <c r="AG141" s="112"/>
    </row>
    <row r="142" spans="1:33" ht="12.75" thickBot="1">
      <c r="A142" s="62"/>
      <c r="B142" s="114" t="s">
        <v>35</v>
      </c>
      <c r="C142" s="22"/>
      <c r="D142" s="115"/>
      <c r="E142" s="115"/>
      <c r="F142" s="116"/>
      <c r="G142" s="22"/>
      <c r="H142" s="115"/>
      <c r="I142" s="115"/>
      <c r="J142" s="116"/>
      <c r="K142" s="22"/>
      <c r="L142" s="115"/>
      <c r="M142" s="115"/>
      <c r="N142" s="116"/>
      <c r="O142" s="22"/>
      <c r="P142" s="115"/>
      <c r="Q142" s="115"/>
      <c r="R142" s="116"/>
      <c r="S142" s="22"/>
      <c r="T142" s="115"/>
      <c r="U142" s="115"/>
      <c r="V142" s="116"/>
      <c r="W142" s="22"/>
      <c r="X142" s="115"/>
      <c r="Y142" s="115"/>
      <c r="Z142" s="116"/>
      <c r="AA142" s="22"/>
      <c r="AB142" s="115"/>
      <c r="AC142" s="117"/>
      <c r="AD142" s="117"/>
      <c r="AE142" s="112" t="str">
        <f>IF(ISERROR(VLOOKUP(#REF!,data,13,FALSE)),"",VLOOKUP(#REF!,data,13,FALSE))</f>
        <v/>
      </c>
      <c r="AF142" s="112"/>
      <c r="AG142" s="112"/>
    </row>
    <row r="143" spans="1:33" ht="12.75" thickBot="1">
      <c r="A143" s="118" t="str">
        <f>IF(C145="ILLEGAL","ILLEGAL","")</f>
        <v/>
      </c>
      <c r="B143" s="114" t="s">
        <v>36</v>
      </c>
      <c r="C143" s="2"/>
      <c r="D143" s="5"/>
      <c r="E143" s="5"/>
      <c r="F143" s="21"/>
      <c r="G143" s="2"/>
      <c r="H143" s="5"/>
      <c r="I143" s="5"/>
      <c r="J143" s="21"/>
      <c r="K143" s="2"/>
      <c r="L143" s="5"/>
      <c r="M143" s="5"/>
      <c r="N143" s="21"/>
      <c r="O143" s="2"/>
      <c r="P143" s="5"/>
      <c r="Q143" s="5"/>
      <c r="R143" s="21"/>
      <c r="S143" s="2"/>
      <c r="T143" s="5"/>
      <c r="U143" s="5"/>
      <c r="V143" s="21"/>
      <c r="W143" s="2"/>
      <c r="X143" s="5"/>
      <c r="Y143" s="5"/>
      <c r="Z143" s="21"/>
      <c r="AA143" s="2"/>
      <c r="AB143" s="5"/>
      <c r="AC143" s="7"/>
      <c r="AD143" s="7"/>
      <c r="AE143" s="17"/>
      <c r="AF143" s="17"/>
      <c r="AG143" s="17"/>
    </row>
    <row r="144" spans="1:33" ht="16.5" thickBot="1">
      <c r="A144" s="119"/>
      <c r="B144" s="120" t="s">
        <v>37</v>
      </c>
      <c r="C144" s="3"/>
      <c r="D144" s="8">
        <f>SUM(D140:D143)</f>
        <v>0</v>
      </c>
      <c r="E144" s="8">
        <f>SUM(E140:E143)</f>
        <v>0</v>
      </c>
      <c r="F144" s="8">
        <f>SUM(F140:F143)</f>
        <v>0</v>
      </c>
      <c r="G144" s="147"/>
      <c r="H144" s="8">
        <f>SUM(H140:H143)</f>
        <v>0</v>
      </c>
      <c r="I144" s="8">
        <f>SUM(I140:I143)</f>
        <v>0</v>
      </c>
      <c r="J144" s="8">
        <f>SUM(J140:J143)</f>
        <v>0</v>
      </c>
      <c r="K144" s="147"/>
      <c r="L144" s="8">
        <f>SUM(L140:L143)</f>
        <v>0</v>
      </c>
      <c r="M144" s="8">
        <f>SUM(M140:M143)</f>
        <v>0</v>
      </c>
      <c r="N144" s="8">
        <f>SUM(N140:N143)</f>
        <v>0</v>
      </c>
      <c r="O144" s="147"/>
      <c r="P144" s="8">
        <f>SUM(P140:P143)</f>
        <v>0</v>
      </c>
      <c r="Q144" s="8">
        <f>SUM(Q140:Q143)</f>
        <v>0</v>
      </c>
      <c r="R144" s="8">
        <f>SUM(R140:R143)</f>
        <v>0</v>
      </c>
      <c r="S144" s="147"/>
      <c r="T144" s="8">
        <f>SUM(T140:T143)</f>
        <v>0</v>
      </c>
      <c r="U144" s="8">
        <f>SUM(U140:U143)</f>
        <v>0</v>
      </c>
      <c r="V144" s="8">
        <f>SUM(V140:V143)</f>
        <v>0</v>
      </c>
      <c r="W144" s="147"/>
      <c r="X144" s="8">
        <f>SUM(X140:X143)</f>
        <v>0</v>
      </c>
      <c r="Y144" s="8">
        <f>SUM(Y140:Y143)</f>
        <v>0</v>
      </c>
      <c r="Z144" s="8">
        <f>SUM(Z140:Z143)</f>
        <v>0</v>
      </c>
      <c r="AA144" s="147"/>
      <c r="AB144" s="8">
        <f>SUM(AB140:AB143)</f>
        <v>0</v>
      </c>
      <c r="AC144" s="8">
        <f>SUM(AC140:AC143)</f>
        <v>0</v>
      </c>
      <c r="AD144" s="8">
        <f>SUM(AD140:AD143)</f>
        <v>0</v>
      </c>
      <c r="AE144" s="8">
        <f>SUM(F144,J144,N144,R144,V144,Z144,AD144)</f>
        <v>0</v>
      </c>
      <c r="AF144" s="122">
        <v>0</v>
      </c>
      <c r="AG144" s="123"/>
    </row>
    <row r="145" spans="1:33" ht="15" thickBot="1">
      <c r="A145" s="124">
        <f>COUNTIF(C146:AC146,"Cannot Convert")</f>
        <v>0</v>
      </c>
      <c r="B145" s="125" t="s">
        <v>38</v>
      </c>
      <c r="C145" s="126" t="str">
        <f>IF(AND(E144&gt;$AA$1,D144&gt;$X$1),"ILLEGAL",IF(E144&gt;$AA$1,"Full-Time Driver",""))</f>
        <v/>
      </c>
      <c r="D145" s="127"/>
      <c r="E145" s="128"/>
      <c r="F145" s="127"/>
      <c r="G145" s="126" t="str">
        <f>IF(AND(I144&gt;$AA$1,H144&gt;$X$1),"ILLEGAL",IF(I144&gt;$AA$1,"Full-Time Driver",""))</f>
        <v/>
      </c>
      <c r="H145" s="127"/>
      <c r="I145" s="128"/>
      <c r="J145" s="127"/>
      <c r="K145" s="126" t="str">
        <f>IF(AND(M144&gt;$AA$1,L144&gt;$X$1),"ILLEGAL",IF(M144&gt;$AA$1,"Full-Time Driver",""))</f>
        <v/>
      </c>
      <c r="L145" s="127"/>
      <c r="M145" s="128"/>
      <c r="N145" s="127"/>
      <c r="O145" s="126" t="str">
        <f>IF(AND(Q144&gt;$AA$1,P144&gt;$X$1),"ILLEGAL",IF(Q144&gt;$AA$1,"Full-Time Driver",""))</f>
        <v/>
      </c>
      <c r="P145" s="127"/>
      <c r="Q145" s="128"/>
      <c r="R145" s="127"/>
      <c r="S145" s="126" t="str">
        <f>IF(AND(U144&gt;$AA$1,T144&gt;$X$1),"ILLEGAL",IF(U144&gt;$AA$1,"Full-Time Driver",""))</f>
        <v/>
      </c>
      <c r="T145" s="127"/>
      <c r="U145" s="128"/>
      <c r="V145" s="127"/>
      <c r="W145" s="126" t="str">
        <f>IF(AND(Y144&gt;$AA$1,X144&gt;$X$1),"ILLEGAL",IF(Y144&gt;$AA$1,"Full-Time Driver",""))</f>
        <v/>
      </c>
      <c r="X145" s="127"/>
      <c r="Y145" s="128"/>
      <c r="Z145" s="127"/>
      <c r="AA145" s="126" t="str">
        <f>IF(AND(AC144&gt;$AA$1,AB144&gt;$X$1),"ILLEGAL",IF(AC144&gt;$AA$1,"Full-Time Driver",""))</f>
        <v/>
      </c>
      <c r="AB145" s="127"/>
      <c r="AC145" s="128"/>
      <c r="AD145" s="128"/>
      <c r="AE145" s="126" t="str">
        <f>IF($AE$1&lt;AE144,"Working Time Policy Breach","Compliant to Working Time Policy")</f>
        <v>Compliant to Working Time Policy</v>
      </c>
      <c r="AF145" s="128"/>
      <c r="AG145" s="128"/>
    </row>
    <row r="146" spans="1:33" s="75" customFormat="1" ht="14.1" customHeight="1" thickTop="1" thickBot="1">
      <c r="A146" s="129" t="str">
        <f>IF(A145&gt;0,"Cannot Convert","")</f>
        <v/>
      </c>
      <c r="B146" s="135" t="s">
        <v>11</v>
      </c>
      <c r="C146" s="131" t="str">
        <f>IF(D144&gt;$X$1,"Cannot Convert","")</f>
        <v/>
      </c>
      <c r="D146" s="132"/>
      <c r="E146" s="133"/>
      <c r="F146" s="132"/>
      <c r="G146" s="131" t="str">
        <f>IF(H144&gt;$X$1,"Cannot Convert","")</f>
        <v/>
      </c>
      <c r="H146" s="132"/>
      <c r="I146" s="133"/>
      <c r="J146" s="132"/>
      <c r="K146" s="131" t="str">
        <f>IF(L144&gt;$X$1,"Cannot Convert","")</f>
        <v/>
      </c>
      <c r="L146" s="132"/>
      <c r="M146" s="133"/>
      <c r="N146" s="105"/>
      <c r="O146" s="131" t="str">
        <f>IF(P144&gt;$X$1,"Cannot Convert","")</f>
        <v/>
      </c>
      <c r="P146" s="132"/>
      <c r="Q146" s="133"/>
      <c r="R146" s="132"/>
      <c r="S146" s="131" t="str">
        <f>IF(T144&gt;$X$1,"Cannot Convert","")</f>
        <v/>
      </c>
      <c r="T146" s="132"/>
      <c r="U146" s="133"/>
      <c r="V146" s="132"/>
      <c r="W146" s="131" t="str">
        <f>IF(X144&gt;$X$1,"Cannot Convert","")</f>
        <v/>
      </c>
      <c r="X146" s="132"/>
      <c r="Y146" s="133"/>
      <c r="Z146" s="132"/>
      <c r="AA146" s="131" t="str">
        <f>IF(AB144&gt;$X$1,"Cannot Convert","")</f>
        <v/>
      </c>
      <c r="AB146" s="132"/>
      <c r="AC146" s="133"/>
      <c r="AD146" s="133"/>
      <c r="AE146" s="134" t="s">
        <v>39</v>
      </c>
      <c r="AF146" s="133"/>
      <c r="AG146" s="133"/>
    </row>
    <row r="147" spans="1:33" ht="25.5" thickTop="1" thickBot="1">
      <c r="A147" s="101" t="s">
        <v>23</v>
      </c>
      <c r="B147" s="102"/>
      <c r="C147" s="103" t="s">
        <v>24</v>
      </c>
      <c r="D147" s="104" t="s">
        <v>25</v>
      </c>
      <c r="E147" s="104" t="s">
        <v>26</v>
      </c>
      <c r="F147" s="105" t="s">
        <v>27</v>
      </c>
      <c r="G147" s="103" t="s">
        <v>24</v>
      </c>
      <c r="H147" s="104" t="s">
        <v>25</v>
      </c>
      <c r="I147" s="104" t="s">
        <v>26</v>
      </c>
      <c r="J147" s="105" t="s">
        <v>27</v>
      </c>
      <c r="K147" s="103" t="s">
        <v>24</v>
      </c>
      <c r="L147" s="104" t="s">
        <v>25</v>
      </c>
      <c r="M147" s="104" t="s">
        <v>26</v>
      </c>
      <c r="N147" s="105" t="s">
        <v>27</v>
      </c>
      <c r="O147" s="103" t="s">
        <v>24</v>
      </c>
      <c r="P147" s="104" t="s">
        <v>25</v>
      </c>
      <c r="Q147" s="104" t="s">
        <v>26</v>
      </c>
      <c r="R147" s="105" t="s">
        <v>27</v>
      </c>
      <c r="S147" s="103" t="s">
        <v>24</v>
      </c>
      <c r="T147" s="104" t="s">
        <v>25</v>
      </c>
      <c r="U147" s="104" t="s">
        <v>26</v>
      </c>
      <c r="V147" s="105" t="s">
        <v>27</v>
      </c>
      <c r="W147" s="103" t="s">
        <v>24</v>
      </c>
      <c r="X147" s="104" t="s">
        <v>25</v>
      </c>
      <c r="Y147" s="104" t="s">
        <v>26</v>
      </c>
      <c r="Z147" s="105" t="s">
        <v>27</v>
      </c>
      <c r="AA147" s="103" t="s">
        <v>24</v>
      </c>
      <c r="AB147" s="104" t="s">
        <v>25</v>
      </c>
      <c r="AC147" s="106" t="s">
        <v>26</v>
      </c>
      <c r="AD147" s="105" t="s">
        <v>27</v>
      </c>
      <c r="AE147" s="107" t="s">
        <v>28</v>
      </c>
      <c r="AF147" s="104" t="s">
        <v>29</v>
      </c>
      <c r="AG147" s="104" t="s">
        <v>30</v>
      </c>
    </row>
    <row r="148" spans="1:33" ht="12.75" thickBot="1">
      <c r="A148" s="63"/>
      <c r="B148" s="108" t="s">
        <v>32</v>
      </c>
      <c r="C148" s="1"/>
      <c r="D148" s="4" t="str">
        <f>IF(ISERROR(VLOOKUP(C148,data,3,FALSE)),"",VLOOKUP(C148,data,3,FALSE))</f>
        <v/>
      </c>
      <c r="E148" s="4" t="str">
        <f>IF(ISERROR(VLOOKUP(C148,data,4,FALSE)),"",VLOOKUP(C148,data,4,FALSE))</f>
        <v/>
      </c>
      <c r="F148" s="20" t="str">
        <f>IF(ISERROR(VLOOKUP(C148,data,5,FALSE)),"",VLOOKUP(C148,data,5,FALSE))</f>
        <v/>
      </c>
      <c r="G148" s="1"/>
      <c r="H148" s="4" t="str">
        <f>IF(ISERROR(VLOOKUP(G148,data,6,FALSE)),"",VLOOKUP(G148,data,6,FALSE))</f>
        <v/>
      </c>
      <c r="I148" s="4" t="str">
        <f>IF(ISERROR(VLOOKUP(G148,data,7,FALSE)),"",VLOOKUP(G148,data,7,FALSE))</f>
        <v/>
      </c>
      <c r="J148" s="20" t="str">
        <f>IF(ISERROR(VLOOKUP(G148,data,8,FALSE)),"",VLOOKUP(G148,data,8,FALSE))</f>
        <v/>
      </c>
      <c r="K148" s="1"/>
      <c r="L148" s="4" t="str">
        <f>IF(ISERROR(VLOOKUP(K148,data,9,FALSE)),"",VLOOKUP(K148,data,9,FALSE))</f>
        <v/>
      </c>
      <c r="M148" s="4" t="str">
        <f>IF(ISERROR(VLOOKUP(K148,data,10,FALSE)),"",VLOOKUP(K148,data,10,FALSE))</f>
        <v/>
      </c>
      <c r="N148" s="20" t="str">
        <f>IF(ISERROR(VLOOKUP(K148,data,11,FALSE)),"",VLOOKUP(K148,data,11,FALSE))</f>
        <v/>
      </c>
      <c r="O148" s="1"/>
      <c r="P148" s="4" t="str">
        <f>IF(ISERROR(VLOOKUP(O148,data,12,FALSE)),"",VLOOKUP(O148,data,12,FALSE))</f>
        <v/>
      </c>
      <c r="Q148" s="4" t="str">
        <f>IF(ISERROR(VLOOKUP(O148,data,13,FALSE)),"",VLOOKUP(O148,data,13,FALSE))</f>
        <v/>
      </c>
      <c r="R148" s="20" t="str">
        <f>IF(ISERROR(VLOOKUP(O148,data,14,FALSE)),"",VLOOKUP(O148,data,14,FALSE))</f>
        <v/>
      </c>
      <c r="S148" s="1"/>
      <c r="T148" s="4" t="str">
        <f>IF(ISERROR(VLOOKUP(S148,data,15,FALSE)),"",VLOOKUP(S148,data,15,FALSE))</f>
        <v/>
      </c>
      <c r="U148" s="4" t="str">
        <f>IF(ISERROR(VLOOKUP(S148,data,16,FALSE)),"",VLOOKUP(S148,data,16,FALSE))</f>
        <v/>
      </c>
      <c r="V148" s="20" t="str">
        <f>IF(ISERROR(VLOOKUP(S148,data,17,FALSE)),"",VLOOKUP(S148,data,17,FALSE))</f>
        <v/>
      </c>
      <c r="W148" s="1"/>
      <c r="X148" s="4" t="str">
        <f>IF(ISERROR(VLOOKUP(W148,data,18,FALSE)),"",VLOOKUP(W148,data,18,FALSE))</f>
        <v/>
      </c>
      <c r="Y148" s="4" t="str">
        <f>IF(ISERROR(VLOOKUP(W148,data,19,FALSE)),"",VLOOKUP(W148,data,19,FALSE))</f>
        <v/>
      </c>
      <c r="Z148" s="20" t="str">
        <f>IF(ISERROR(VLOOKUP(W148,data,20,FALSE)),"",VLOOKUP(W148,data,20,FALSE))</f>
        <v/>
      </c>
      <c r="AA148" s="1"/>
      <c r="AB148" s="4" t="str">
        <f>IF(ISERROR(VLOOKUP(AA148,data,21,FALSE)),"",VLOOKUP(AA148,data,21,FALSE))</f>
        <v/>
      </c>
      <c r="AC148" s="6" t="str">
        <f>IF(ISERROR(VLOOKUP(AA148,data,22,FALSE)),"",VLOOKUP(AA148,data,22,FALSE))</f>
        <v/>
      </c>
      <c r="AD148" s="6" t="str">
        <f>IF(ISERROR(VLOOKUP(AA148,data,23,FALSE)),"",VLOOKUP(AA148,data,23,FALSE))</f>
        <v/>
      </c>
      <c r="AE148" s="112"/>
      <c r="AF148" s="112"/>
      <c r="AG148" s="112"/>
    </row>
    <row r="149" spans="1:33" ht="12.75" thickBot="1">
      <c r="A149" s="113" t="s">
        <v>33</v>
      </c>
      <c r="B149" s="114" t="s">
        <v>34</v>
      </c>
      <c r="C149" s="1"/>
      <c r="D149" s="4" t="str">
        <f>IF(ISERROR(VLOOKUP(C149,data,3,FALSE)),"",VLOOKUP(C149,data,3,FALSE))</f>
        <v/>
      </c>
      <c r="E149" s="4" t="str">
        <f>IF(ISERROR(VLOOKUP(C149,data,4,FALSE)),"",VLOOKUP(C149,data,4,FALSE))</f>
        <v/>
      </c>
      <c r="F149" s="20" t="str">
        <f>IF(ISERROR(VLOOKUP(C149,data,5,FALSE)),"",VLOOKUP(C149,data,5,FALSE))</f>
        <v/>
      </c>
      <c r="G149" s="1"/>
      <c r="H149" s="4" t="str">
        <f>IF(ISERROR(VLOOKUP(G149,data,6,FALSE)),"",VLOOKUP(G149,data,6,FALSE))</f>
        <v/>
      </c>
      <c r="I149" s="4" t="str">
        <f>IF(ISERROR(VLOOKUP(G149,data,7,FALSE)),"",VLOOKUP(G149,data,7,FALSE))</f>
        <v/>
      </c>
      <c r="J149" s="20" t="str">
        <f>IF(ISERROR(VLOOKUP(G149,data,8,FALSE)),"",VLOOKUP(G149,data,8,FALSE))</f>
        <v/>
      </c>
      <c r="K149" s="1"/>
      <c r="L149" s="4" t="str">
        <f>IF(ISERROR(VLOOKUP(K149,data,9,FALSE)),"",VLOOKUP(K149,data,9,FALSE))</f>
        <v/>
      </c>
      <c r="M149" s="4" t="str">
        <f>IF(ISERROR(VLOOKUP(K149,data,10,FALSE)),"",VLOOKUP(K149,data,10,FALSE))</f>
        <v/>
      </c>
      <c r="N149" s="20" t="str">
        <f>IF(ISERROR(VLOOKUP(K149,data,11,FALSE)),"",VLOOKUP(K149,data,11,FALSE))</f>
        <v/>
      </c>
      <c r="O149" s="1"/>
      <c r="P149" s="4" t="str">
        <f>IF(ISERROR(VLOOKUP(O149,data,12,FALSE)),"",VLOOKUP(O149,data,12,FALSE))</f>
        <v/>
      </c>
      <c r="Q149" s="4" t="str">
        <f>IF(ISERROR(VLOOKUP(O149,data,13,FALSE)),"",VLOOKUP(O149,data,13,FALSE))</f>
        <v/>
      </c>
      <c r="R149" s="20" t="str">
        <f>IF(ISERROR(VLOOKUP(O149,data,14,FALSE)),"",VLOOKUP(O149,data,14,FALSE))</f>
        <v/>
      </c>
      <c r="S149" s="1"/>
      <c r="T149" s="4" t="str">
        <f>IF(ISERROR(VLOOKUP(S149,data,15,FALSE)),"",VLOOKUP(S149,data,15,FALSE))</f>
        <v/>
      </c>
      <c r="U149" s="4" t="str">
        <f>IF(ISERROR(VLOOKUP(S149,data,16,FALSE)),"",VLOOKUP(S149,data,16,FALSE))</f>
        <v/>
      </c>
      <c r="V149" s="20" t="str">
        <f>IF(ISERROR(VLOOKUP(S149,data,17,FALSE)),"",VLOOKUP(S149,data,17,FALSE))</f>
        <v/>
      </c>
      <c r="W149" s="1"/>
      <c r="X149" s="4" t="str">
        <f>IF(ISERROR(VLOOKUP(W149,data,18,FALSE)),"",VLOOKUP(W149,data,18,FALSE))</f>
        <v/>
      </c>
      <c r="Y149" s="4" t="str">
        <f>IF(ISERROR(VLOOKUP(W149,data,19,FALSE)),"",VLOOKUP(W149,data,19,FALSE))</f>
        <v/>
      </c>
      <c r="Z149" s="20" t="str">
        <f>IF(ISERROR(VLOOKUP(W149,data,20,FALSE)),"",VLOOKUP(W149,data,20,FALSE))</f>
        <v/>
      </c>
      <c r="AA149" s="1"/>
      <c r="AB149" s="4" t="str">
        <f>IF(ISERROR(VLOOKUP(AA149,data,21,FALSE)),"",VLOOKUP(AA149,data,21,FALSE))</f>
        <v/>
      </c>
      <c r="AC149" s="6" t="str">
        <f>IF(ISERROR(VLOOKUP(AA149,data,22,FALSE)),"",VLOOKUP(AA149,data,22,FALSE))</f>
        <v/>
      </c>
      <c r="AD149" s="6" t="str">
        <f>IF(ISERROR(VLOOKUP(AA149,data,23,FALSE)),"",VLOOKUP(AA149,data,23,FALSE))</f>
        <v/>
      </c>
      <c r="AE149" s="112" t="str">
        <f>IF(ISERROR(VLOOKUP(#REF!,data,13,FALSE)),"",VLOOKUP(#REF!,data,13,FALSE))</f>
        <v/>
      </c>
      <c r="AF149" s="112"/>
      <c r="AG149" s="112"/>
    </row>
    <row r="150" spans="1:33" ht="12.75" thickBot="1">
      <c r="A150" s="62"/>
      <c r="B150" s="114" t="s">
        <v>35</v>
      </c>
      <c r="C150" s="22"/>
      <c r="D150" s="115"/>
      <c r="E150" s="115"/>
      <c r="F150" s="116"/>
      <c r="G150" s="22"/>
      <c r="H150" s="115"/>
      <c r="I150" s="115"/>
      <c r="J150" s="116"/>
      <c r="K150" s="22"/>
      <c r="L150" s="115"/>
      <c r="M150" s="115"/>
      <c r="N150" s="116"/>
      <c r="O150" s="22"/>
      <c r="P150" s="115"/>
      <c r="Q150" s="115"/>
      <c r="R150" s="116"/>
      <c r="S150" s="22"/>
      <c r="T150" s="115"/>
      <c r="U150" s="115"/>
      <c r="V150" s="116"/>
      <c r="W150" s="22"/>
      <c r="X150" s="115"/>
      <c r="Y150" s="115"/>
      <c r="Z150" s="116"/>
      <c r="AA150" s="22"/>
      <c r="AB150" s="115"/>
      <c r="AC150" s="117"/>
      <c r="AD150" s="117"/>
      <c r="AE150" s="112" t="str">
        <f>IF(ISERROR(VLOOKUP(#REF!,data,13,FALSE)),"",VLOOKUP(#REF!,data,13,FALSE))</f>
        <v/>
      </c>
      <c r="AF150" s="112"/>
      <c r="AG150" s="112"/>
    </row>
    <row r="151" spans="1:33" ht="12.75" thickBot="1">
      <c r="A151" s="118" t="str">
        <f>IF(C153="ILLEGAL","ILLEGAL","")</f>
        <v/>
      </c>
      <c r="B151" s="114" t="s">
        <v>36</v>
      </c>
      <c r="C151" s="2"/>
      <c r="D151" s="5"/>
      <c r="E151" s="5"/>
      <c r="F151" s="21"/>
      <c r="G151" s="2"/>
      <c r="H151" s="5"/>
      <c r="I151" s="5"/>
      <c r="J151" s="21"/>
      <c r="K151" s="2"/>
      <c r="L151" s="5"/>
      <c r="M151" s="5"/>
      <c r="N151" s="21"/>
      <c r="O151" s="2"/>
      <c r="P151" s="5"/>
      <c r="Q151" s="5"/>
      <c r="R151" s="21"/>
      <c r="S151" s="2"/>
      <c r="T151" s="5"/>
      <c r="U151" s="5"/>
      <c r="V151" s="21"/>
      <c r="W151" s="2"/>
      <c r="X151" s="5"/>
      <c r="Y151" s="5"/>
      <c r="Z151" s="21"/>
      <c r="AA151" s="2"/>
      <c r="AB151" s="5"/>
      <c r="AC151" s="7"/>
      <c r="AD151" s="7"/>
      <c r="AE151" s="17"/>
      <c r="AF151" s="17"/>
      <c r="AG151" s="17"/>
    </row>
    <row r="152" spans="1:33" ht="16.5" thickBot="1">
      <c r="A152" s="119"/>
      <c r="B152" s="120" t="s">
        <v>37</v>
      </c>
      <c r="C152" s="3"/>
      <c r="D152" s="8">
        <f>SUM(D148:D151)</f>
        <v>0</v>
      </c>
      <c r="E152" s="8">
        <f>SUM(E148:E151)</f>
        <v>0</v>
      </c>
      <c r="F152" s="8">
        <f>SUM(F148:F151)</f>
        <v>0</v>
      </c>
      <c r="G152" s="147"/>
      <c r="H152" s="8">
        <f>SUM(H148:H151)</f>
        <v>0</v>
      </c>
      <c r="I152" s="8">
        <f>SUM(I148:I151)</f>
        <v>0</v>
      </c>
      <c r="J152" s="8">
        <f>SUM(J148:J151)</f>
        <v>0</v>
      </c>
      <c r="K152" s="147"/>
      <c r="L152" s="8">
        <f>SUM(L148:L151)</f>
        <v>0</v>
      </c>
      <c r="M152" s="8">
        <f>SUM(M148:M151)</f>
        <v>0</v>
      </c>
      <c r="N152" s="8">
        <f>SUM(N148:N151)</f>
        <v>0</v>
      </c>
      <c r="O152" s="147"/>
      <c r="P152" s="8">
        <f>SUM(P148:P151)</f>
        <v>0</v>
      </c>
      <c r="Q152" s="8">
        <f>SUM(Q148:Q151)</f>
        <v>0</v>
      </c>
      <c r="R152" s="8">
        <f>SUM(R148:R151)</f>
        <v>0</v>
      </c>
      <c r="S152" s="147"/>
      <c r="T152" s="8">
        <f>SUM(T148:T151)</f>
        <v>0</v>
      </c>
      <c r="U152" s="8">
        <f>SUM(U148:U151)</f>
        <v>0</v>
      </c>
      <c r="V152" s="8">
        <f>SUM(V148:V151)</f>
        <v>0</v>
      </c>
      <c r="W152" s="147"/>
      <c r="X152" s="8">
        <f>SUM(X148:X151)</f>
        <v>0</v>
      </c>
      <c r="Y152" s="8">
        <f>SUM(Y148:Y151)</f>
        <v>0</v>
      </c>
      <c r="Z152" s="8">
        <f>SUM(Z148:Z151)</f>
        <v>0</v>
      </c>
      <c r="AA152" s="147"/>
      <c r="AB152" s="8">
        <f>SUM(AB148:AB151)</f>
        <v>0</v>
      </c>
      <c r="AC152" s="8">
        <f>SUM(AC148:AC151)</f>
        <v>0</v>
      </c>
      <c r="AD152" s="8">
        <f>SUM(AD148:AD151)</f>
        <v>0</v>
      </c>
      <c r="AE152" s="8">
        <f>SUM(F152,J152,N152,R152,V152,Z152,AD152)</f>
        <v>0</v>
      </c>
      <c r="AF152" s="122">
        <v>0</v>
      </c>
      <c r="AG152" s="123"/>
    </row>
    <row r="153" spans="1:33" ht="15" thickBot="1">
      <c r="A153" s="124">
        <f>COUNTIF(C154:AC154,"Cannot Convert")</f>
        <v>0</v>
      </c>
      <c r="B153" s="125" t="s">
        <v>38</v>
      </c>
      <c r="C153" s="126" t="str">
        <f>IF(AND(E152&gt;$AA$1,D152&gt;$X$1),"ILLEGAL",IF(E152&gt;$AA$1,"Full-Time Driver",""))</f>
        <v/>
      </c>
      <c r="D153" s="127"/>
      <c r="E153" s="128"/>
      <c r="F153" s="127"/>
      <c r="G153" s="126" t="str">
        <f>IF(AND(I152&gt;$AA$1,H152&gt;$X$1),"ILLEGAL",IF(I152&gt;$AA$1,"Full-Time Driver",""))</f>
        <v/>
      </c>
      <c r="H153" s="127"/>
      <c r="I153" s="128"/>
      <c r="J153" s="127"/>
      <c r="K153" s="126" t="str">
        <f>IF(AND(M152&gt;$AA$1,L152&gt;$X$1),"ILLEGAL",IF(M152&gt;$AA$1,"Full-Time Driver",""))</f>
        <v/>
      </c>
      <c r="L153" s="127"/>
      <c r="M153" s="128"/>
      <c r="N153" s="127"/>
      <c r="O153" s="126" t="str">
        <f>IF(AND(Q152&gt;$AA$1,P152&gt;$X$1),"ILLEGAL",IF(Q152&gt;$AA$1,"Full-Time Driver",""))</f>
        <v/>
      </c>
      <c r="P153" s="127"/>
      <c r="Q153" s="128"/>
      <c r="R153" s="127"/>
      <c r="S153" s="126" t="str">
        <f>IF(AND(U152&gt;$AA$1,T152&gt;$X$1),"ILLEGAL",IF(U152&gt;$AA$1,"Full-Time Driver",""))</f>
        <v/>
      </c>
      <c r="T153" s="127"/>
      <c r="U153" s="128"/>
      <c r="V153" s="127"/>
      <c r="W153" s="126" t="str">
        <f>IF(AND(Y152&gt;$AA$1,X152&gt;$X$1),"ILLEGAL",IF(Y152&gt;$AA$1,"Full-Time Driver",""))</f>
        <v/>
      </c>
      <c r="X153" s="127"/>
      <c r="Y153" s="128"/>
      <c r="Z153" s="127"/>
      <c r="AA153" s="126" t="str">
        <f>IF(AND(AC152&gt;$AA$1,AB152&gt;$X$1),"ILLEGAL",IF(AC152&gt;$AA$1,"Full-Time Driver",""))</f>
        <v/>
      </c>
      <c r="AB153" s="127"/>
      <c r="AC153" s="128"/>
      <c r="AD153" s="128"/>
      <c r="AE153" s="126" t="str">
        <f>IF($AE$1&lt;AE152,"Working Time Policy Breach","Compliant to Working Time Policy")</f>
        <v>Compliant to Working Time Policy</v>
      </c>
      <c r="AF153" s="128"/>
      <c r="AG153" s="128"/>
    </row>
    <row r="154" spans="1:33" s="75" customFormat="1" ht="14.1" customHeight="1" thickTop="1" thickBot="1">
      <c r="A154" s="129" t="str">
        <f>IF(A153&gt;0,"Cannot Convert","")</f>
        <v/>
      </c>
      <c r="B154" s="135" t="s">
        <v>11</v>
      </c>
      <c r="C154" s="131" t="str">
        <f>IF(D152&gt;$X$1,"Cannot Convert","")</f>
        <v/>
      </c>
      <c r="D154" s="132"/>
      <c r="E154" s="133"/>
      <c r="F154" s="132"/>
      <c r="G154" s="131" t="str">
        <f>IF(H152&gt;$X$1,"Cannot Convert","")</f>
        <v/>
      </c>
      <c r="H154" s="132"/>
      <c r="I154" s="133"/>
      <c r="J154" s="132"/>
      <c r="K154" s="131" t="str">
        <f>IF(L152&gt;$X$1,"Cannot Convert","")</f>
        <v/>
      </c>
      <c r="L154" s="132"/>
      <c r="M154" s="133"/>
      <c r="N154" s="132"/>
      <c r="O154" s="131" t="str">
        <f>IF(P152&gt;$X$1,"Cannot Convert","")</f>
        <v/>
      </c>
      <c r="P154" s="132"/>
      <c r="Q154" s="133"/>
      <c r="R154" s="132"/>
      <c r="S154" s="131" t="str">
        <f>IF(T152&gt;$X$1,"Cannot Convert","")</f>
        <v/>
      </c>
      <c r="T154" s="132"/>
      <c r="U154" s="133"/>
      <c r="V154" s="132"/>
      <c r="W154" s="131" t="str">
        <f>IF(X152&gt;$X$1,"Cannot Convert","")</f>
        <v/>
      </c>
      <c r="X154" s="132"/>
      <c r="Y154" s="133"/>
      <c r="Z154" s="132"/>
      <c r="AA154" s="131" t="str">
        <f>IF(AB152&gt;$X$1,"Cannot Convert","")</f>
        <v/>
      </c>
      <c r="AB154" s="132"/>
      <c r="AC154" s="133"/>
      <c r="AD154" s="133"/>
      <c r="AE154" s="134" t="s">
        <v>39</v>
      </c>
      <c r="AF154" s="133"/>
      <c r="AG154" s="133"/>
    </row>
    <row r="155" spans="1:33" ht="25.5" thickTop="1" thickBot="1">
      <c r="A155" s="101" t="s">
        <v>23</v>
      </c>
      <c r="B155" s="102"/>
      <c r="C155" s="103" t="s">
        <v>24</v>
      </c>
      <c r="D155" s="104" t="s">
        <v>25</v>
      </c>
      <c r="E155" s="104" t="s">
        <v>26</v>
      </c>
      <c r="F155" s="105" t="s">
        <v>27</v>
      </c>
      <c r="G155" s="103" t="s">
        <v>24</v>
      </c>
      <c r="H155" s="104" t="s">
        <v>25</v>
      </c>
      <c r="I155" s="104" t="s">
        <v>26</v>
      </c>
      <c r="J155" s="105" t="s">
        <v>27</v>
      </c>
      <c r="K155" s="103" t="s">
        <v>24</v>
      </c>
      <c r="L155" s="104" t="s">
        <v>25</v>
      </c>
      <c r="M155" s="104" t="s">
        <v>26</v>
      </c>
      <c r="N155" s="105" t="s">
        <v>27</v>
      </c>
      <c r="O155" s="103" t="s">
        <v>24</v>
      </c>
      <c r="P155" s="104" t="s">
        <v>25</v>
      </c>
      <c r="Q155" s="104" t="s">
        <v>26</v>
      </c>
      <c r="R155" s="105" t="s">
        <v>27</v>
      </c>
      <c r="S155" s="103" t="s">
        <v>24</v>
      </c>
      <c r="T155" s="104" t="s">
        <v>25</v>
      </c>
      <c r="U155" s="104" t="s">
        <v>26</v>
      </c>
      <c r="V155" s="105" t="s">
        <v>27</v>
      </c>
      <c r="W155" s="103" t="s">
        <v>24</v>
      </c>
      <c r="X155" s="104" t="s">
        <v>25</v>
      </c>
      <c r="Y155" s="104" t="s">
        <v>26</v>
      </c>
      <c r="Z155" s="105" t="s">
        <v>27</v>
      </c>
      <c r="AA155" s="103" t="s">
        <v>24</v>
      </c>
      <c r="AB155" s="104" t="s">
        <v>25</v>
      </c>
      <c r="AC155" s="106" t="s">
        <v>26</v>
      </c>
      <c r="AD155" s="105" t="s">
        <v>27</v>
      </c>
      <c r="AE155" s="107" t="s">
        <v>28</v>
      </c>
      <c r="AF155" s="104" t="s">
        <v>29</v>
      </c>
      <c r="AG155" s="104" t="s">
        <v>30</v>
      </c>
    </row>
    <row r="156" spans="1:33" ht="12.75" thickBot="1">
      <c r="A156" s="63"/>
      <c r="B156" s="108" t="s">
        <v>32</v>
      </c>
      <c r="C156" s="1"/>
      <c r="D156" s="4" t="str">
        <f>IF(ISERROR(VLOOKUP(C156,data,3,FALSE)),"",VLOOKUP(C156,data,3,FALSE))</f>
        <v/>
      </c>
      <c r="E156" s="4" t="str">
        <f>IF(ISERROR(VLOOKUP(C156,data,4,FALSE)),"",VLOOKUP(C156,data,4,FALSE))</f>
        <v/>
      </c>
      <c r="F156" s="20" t="str">
        <f>IF(ISERROR(VLOOKUP(C156,data,5,FALSE)),"",VLOOKUP(C156,data,5,FALSE))</f>
        <v/>
      </c>
      <c r="G156" s="1"/>
      <c r="H156" s="4" t="str">
        <f>IF(ISERROR(VLOOKUP(G156,data,6,FALSE)),"",VLOOKUP(G156,data,6,FALSE))</f>
        <v/>
      </c>
      <c r="I156" s="4" t="str">
        <f>IF(ISERROR(VLOOKUP(G156,data,7,FALSE)),"",VLOOKUP(G156,data,7,FALSE))</f>
        <v/>
      </c>
      <c r="J156" s="20" t="str">
        <f>IF(ISERROR(VLOOKUP(G156,data,8,FALSE)),"",VLOOKUP(G156,data,8,FALSE))</f>
        <v/>
      </c>
      <c r="K156" s="1"/>
      <c r="L156" s="4" t="str">
        <f>IF(ISERROR(VLOOKUP(K156,data,9,FALSE)),"",VLOOKUP(K156,data,9,FALSE))</f>
        <v/>
      </c>
      <c r="M156" s="4" t="str">
        <f>IF(ISERROR(VLOOKUP(K156,data,10,FALSE)),"",VLOOKUP(K156,data,10,FALSE))</f>
        <v/>
      </c>
      <c r="N156" s="20" t="str">
        <f>IF(ISERROR(VLOOKUP(K156,data,11,FALSE)),"",VLOOKUP(K156,data,11,FALSE))</f>
        <v/>
      </c>
      <c r="O156" s="1"/>
      <c r="P156" s="4" t="str">
        <f>IF(ISERROR(VLOOKUP(O156,data,12,FALSE)),"",VLOOKUP(O156,data,12,FALSE))</f>
        <v/>
      </c>
      <c r="Q156" s="4" t="str">
        <f>IF(ISERROR(VLOOKUP(O156,data,13,FALSE)),"",VLOOKUP(O156,data,13,FALSE))</f>
        <v/>
      </c>
      <c r="R156" s="20" t="str">
        <f>IF(ISERROR(VLOOKUP(O156,data,14,FALSE)),"",VLOOKUP(O156,data,14,FALSE))</f>
        <v/>
      </c>
      <c r="S156" s="1">
        <v>6</v>
      </c>
      <c r="T156" s="4" t="str">
        <f>IF(ISERROR(VLOOKUP(S156,data,15,FALSE)),"",VLOOKUP(S156,data,15,FALSE))</f>
        <v/>
      </c>
      <c r="U156" s="4" t="str">
        <f>IF(ISERROR(VLOOKUP(S156,data,16,FALSE)),"",VLOOKUP(S156,data,16,FALSE))</f>
        <v/>
      </c>
      <c r="V156" s="20" t="str">
        <f>IF(ISERROR(VLOOKUP(S156,data,17,FALSE)),"",VLOOKUP(S156,data,17,FALSE))</f>
        <v/>
      </c>
      <c r="W156" s="1"/>
      <c r="X156" s="4" t="str">
        <f>IF(ISERROR(VLOOKUP(W156,data,18,FALSE)),"",VLOOKUP(W156,data,18,FALSE))</f>
        <v/>
      </c>
      <c r="Y156" s="4" t="str">
        <f>IF(ISERROR(VLOOKUP(W156,data,19,FALSE)),"",VLOOKUP(W156,data,19,FALSE))</f>
        <v/>
      </c>
      <c r="Z156" s="20" t="str">
        <f>IF(ISERROR(VLOOKUP(W156,data,20,FALSE)),"",VLOOKUP(W156,data,20,FALSE))</f>
        <v/>
      </c>
      <c r="AA156" s="1"/>
      <c r="AB156" s="4" t="str">
        <f>IF(ISERROR(VLOOKUP(AA156,data,21,FALSE)),"",VLOOKUP(AA156,data,21,FALSE))</f>
        <v/>
      </c>
      <c r="AC156" s="6" t="str">
        <f>IF(ISERROR(VLOOKUP(AA156,data,22,FALSE)),"",VLOOKUP(AA156,data,22,FALSE))</f>
        <v/>
      </c>
      <c r="AD156" s="6" t="str">
        <f>IF(ISERROR(VLOOKUP(AA156,data,23,FALSE)),"",VLOOKUP(AA156,data,23,FALSE))</f>
        <v/>
      </c>
      <c r="AE156" s="112"/>
      <c r="AF156" s="112"/>
      <c r="AG156" s="112"/>
    </row>
    <row r="157" spans="1:33" ht="12.75" thickBot="1">
      <c r="A157" s="113" t="s">
        <v>33</v>
      </c>
      <c r="B157" s="114" t="s">
        <v>34</v>
      </c>
      <c r="C157" s="1"/>
      <c r="D157" s="4" t="str">
        <f>IF(ISERROR(VLOOKUP(C157,data,3,FALSE)),"",VLOOKUP(C157,data,3,FALSE))</f>
        <v/>
      </c>
      <c r="E157" s="4" t="str">
        <f>IF(ISERROR(VLOOKUP(C157,data,4,FALSE)),"",VLOOKUP(C157,data,4,FALSE))</f>
        <v/>
      </c>
      <c r="F157" s="20" t="str">
        <f>IF(ISERROR(VLOOKUP(C157,data,5,FALSE)),"",VLOOKUP(C157,data,5,FALSE))</f>
        <v/>
      </c>
      <c r="G157" s="1"/>
      <c r="H157" s="4" t="str">
        <f>IF(ISERROR(VLOOKUP(G157,data,6,FALSE)),"",VLOOKUP(G157,data,6,FALSE))</f>
        <v/>
      </c>
      <c r="I157" s="4" t="str">
        <f>IF(ISERROR(VLOOKUP(G157,data,7,FALSE)),"",VLOOKUP(G157,data,7,FALSE))</f>
        <v/>
      </c>
      <c r="J157" s="20" t="str">
        <f>IF(ISERROR(VLOOKUP(G157,data,8,FALSE)),"",VLOOKUP(G157,data,8,FALSE))</f>
        <v/>
      </c>
      <c r="K157" s="1"/>
      <c r="L157" s="4" t="str">
        <f>IF(ISERROR(VLOOKUP(K157,data,9,FALSE)),"",VLOOKUP(K157,data,9,FALSE))</f>
        <v/>
      </c>
      <c r="M157" s="4" t="str">
        <f>IF(ISERROR(VLOOKUP(K157,data,10,FALSE)),"",VLOOKUP(K157,data,10,FALSE))</f>
        <v/>
      </c>
      <c r="N157" s="20" t="str">
        <f>IF(ISERROR(VLOOKUP(K157,data,11,FALSE)),"",VLOOKUP(K157,data,11,FALSE))</f>
        <v/>
      </c>
      <c r="O157" s="1"/>
      <c r="P157" s="4" t="str">
        <f>IF(ISERROR(VLOOKUP(O157,data,12,FALSE)),"",VLOOKUP(O157,data,12,FALSE))</f>
        <v/>
      </c>
      <c r="Q157" s="4" t="str">
        <f>IF(ISERROR(VLOOKUP(O157,data,13,FALSE)),"",VLOOKUP(O157,data,13,FALSE))</f>
        <v/>
      </c>
      <c r="R157" s="20" t="str">
        <f>IF(ISERROR(VLOOKUP(O157,data,14,FALSE)),"",VLOOKUP(O157,data,14,FALSE))</f>
        <v/>
      </c>
      <c r="S157" s="1"/>
      <c r="T157" s="4" t="str">
        <f>IF(ISERROR(VLOOKUP(S157,data,15,FALSE)),"",VLOOKUP(S157,data,15,FALSE))</f>
        <v/>
      </c>
      <c r="U157" s="4" t="str">
        <f>IF(ISERROR(VLOOKUP(S157,data,16,FALSE)),"",VLOOKUP(S157,data,16,FALSE))</f>
        <v/>
      </c>
      <c r="V157" s="20" t="str">
        <f>IF(ISERROR(VLOOKUP(S157,data,17,FALSE)),"",VLOOKUP(S157,data,17,FALSE))</f>
        <v/>
      </c>
      <c r="W157" s="1"/>
      <c r="X157" s="4" t="str">
        <f>IF(ISERROR(VLOOKUP(W157,data,18,FALSE)),"",VLOOKUP(W157,data,18,FALSE))</f>
        <v/>
      </c>
      <c r="Y157" s="4" t="str">
        <f>IF(ISERROR(VLOOKUP(W157,data,19,FALSE)),"",VLOOKUP(W157,data,19,FALSE))</f>
        <v/>
      </c>
      <c r="Z157" s="20" t="str">
        <f>IF(ISERROR(VLOOKUP(W157,data,20,FALSE)),"",VLOOKUP(W157,data,20,FALSE))</f>
        <v/>
      </c>
      <c r="AA157" s="1"/>
      <c r="AB157" s="4" t="str">
        <f>IF(ISERROR(VLOOKUP(AA157,data,21,FALSE)),"",VLOOKUP(AA157,data,21,FALSE))</f>
        <v/>
      </c>
      <c r="AC157" s="6" t="str">
        <f>IF(ISERROR(VLOOKUP(AA157,data,22,FALSE)),"",VLOOKUP(AA157,data,22,FALSE))</f>
        <v/>
      </c>
      <c r="AD157" s="6" t="str">
        <f>IF(ISERROR(VLOOKUP(AA157,data,23,FALSE)),"",VLOOKUP(AA157,data,23,FALSE))</f>
        <v/>
      </c>
      <c r="AE157" s="112" t="str">
        <f>IF(ISERROR(VLOOKUP(#REF!,data,13,FALSE)),"",VLOOKUP(#REF!,data,13,FALSE))</f>
        <v/>
      </c>
      <c r="AF157" s="112"/>
      <c r="AG157" s="112"/>
    </row>
    <row r="158" spans="1:33" ht="12.75" thickBot="1">
      <c r="A158" s="62"/>
      <c r="B158" s="114" t="s">
        <v>35</v>
      </c>
      <c r="C158" s="22"/>
      <c r="D158" s="115"/>
      <c r="E158" s="115"/>
      <c r="F158" s="116"/>
      <c r="G158" s="22"/>
      <c r="H158" s="115"/>
      <c r="I158" s="115"/>
      <c r="J158" s="116"/>
      <c r="K158" s="22"/>
      <c r="L158" s="115"/>
      <c r="M158" s="115"/>
      <c r="N158" s="116"/>
      <c r="O158" s="22"/>
      <c r="P158" s="115"/>
      <c r="Q158" s="115"/>
      <c r="R158" s="116"/>
      <c r="S158" s="22"/>
      <c r="T158" s="115"/>
      <c r="U158" s="115"/>
      <c r="V158" s="116"/>
      <c r="W158" s="22"/>
      <c r="X158" s="115"/>
      <c r="Y158" s="115"/>
      <c r="Z158" s="116"/>
      <c r="AA158" s="22"/>
      <c r="AB158" s="115"/>
      <c r="AC158" s="117"/>
      <c r="AD158" s="117"/>
      <c r="AE158" s="112" t="str">
        <f>IF(ISERROR(VLOOKUP(#REF!,data,13,FALSE)),"",VLOOKUP(#REF!,data,13,FALSE))</f>
        <v/>
      </c>
      <c r="AF158" s="112"/>
      <c r="AG158" s="112"/>
    </row>
    <row r="159" spans="1:33" ht="12.75" thickBot="1">
      <c r="A159" s="118" t="str">
        <f>IF(C161="ILLEGAL","ILLEGAL","")</f>
        <v/>
      </c>
      <c r="B159" s="114" t="s">
        <v>36</v>
      </c>
      <c r="C159" s="2"/>
      <c r="D159" s="5"/>
      <c r="E159" s="5"/>
      <c r="F159" s="21"/>
      <c r="G159" s="2"/>
      <c r="H159" s="5"/>
      <c r="I159" s="5"/>
      <c r="J159" s="21"/>
      <c r="K159" s="2"/>
      <c r="L159" s="5"/>
      <c r="M159" s="5"/>
      <c r="N159" s="21"/>
      <c r="O159" s="2"/>
      <c r="P159" s="5"/>
      <c r="Q159" s="5"/>
      <c r="R159" s="21"/>
      <c r="S159" s="2"/>
      <c r="T159" s="5"/>
      <c r="U159" s="5"/>
      <c r="V159" s="21"/>
      <c r="W159" s="2"/>
      <c r="X159" s="5"/>
      <c r="Y159" s="5"/>
      <c r="Z159" s="21"/>
      <c r="AA159" s="2"/>
      <c r="AB159" s="5"/>
      <c r="AC159" s="7"/>
      <c r="AD159" s="7"/>
      <c r="AE159" s="17"/>
      <c r="AF159" s="17"/>
      <c r="AG159" s="17"/>
    </row>
    <row r="160" spans="1:33" ht="16.5" thickBot="1">
      <c r="A160" s="119"/>
      <c r="B160" s="120" t="s">
        <v>37</v>
      </c>
      <c r="C160" s="3"/>
      <c r="D160" s="121">
        <f>SUM(D156:D159)</f>
        <v>0</v>
      </c>
      <c r="E160" s="121">
        <f>SUM(E156:E159)</f>
        <v>0</v>
      </c>
      <c r="F160" s="121">
        <f>SUM(F156:F159)</f>
        <v>0</v>
      </c>
      <c r="G160" s="3"/>
      <c r="H160" s="121">
        <f>SUM(H156:H159)</f>
        <v>0</v>
      </c>
      <c r="I160" s="121">
        <f>SUM(I156:I159)</f>
        <v>0</v>
      </c>
      <c r="J160" s="121">
        <f>SUM(J156:J159)</f>
        <v>0</v>
      </c>
      <c r="K160" s="3"/>
      <c r="L160" s="121">
        <f>SUM(L156:L159)</f>
        <v>0</v>
      </c>
      <c r="M160" s="121">
        <f>SUM(M156:M159)</f>
        <v>0</v>
      </c>
      <c r="N160" s="121">
        <f>SUM(N156:N159)</f>
        <v>0</v>
      </c>
      <c r="O160" s="3"/>
      <c r="P160" s="121">
        <f>SUM(P156:P159)</f>
        <v>0</v>
      </c>
      <c r="Q160" s="121">
        <f>SUM(Q156:Q159)</f>
        <v>0</v>
      </c>
      <c r="R160" s="121">
        <f>SUM(R156:R159)</f>
        <v>0</v>
      </c>
      <c r="S160" s="3"/>
      <c r="T160" s="121">
        <f>SUM(T156:T159)</f>
        <v>0</v>
      </c>
      <c r="U160" s="121">
        <f>SUM(U156:U159)</f>
        <v>0</v>
      </c>
      <c r="V160" s="121">
        <f>SUM(V156:V159)</f>
        <v>0</v>
      </c>
      <c r="W160" s="3"/>
      <c r="X160" s="121">
        <f>SUM(X156:X159)</f>
        <v>0</v>
      </c>
      <c r="Y160" s="121">
        <f>SUM(Y156:Y159)</f>
        <v>0</v>
      </c>
      <c r="Z160" s="121">
        <f>SUM(Z156:Z159)</f>
        <v>0</v>
      </c>
      <c r="AA160" s="3"/>
      <c r="AB160" s="121">
        <f>SUM(AB156:AB159)</f>
        <v>0</v>
      </c>
      <c r="AC160" s="121">
        <f>SUM(AC156:AC159)</f>
        <v>0</v>
      </c>
      <c r="AD160" s="121">
        <f>SUM(AD156:AD159)</f>
        <v>0</v>
      </c>
      <c r="AE160" s="121">
        <f>SUM(F160,J160,N160,R160,V160,Z160,AD160)</f>
        <v>0</v>
      </c>
      <c r="AF160" s="122">
        <v>0</v>
      </c>
      <c r="AG160" s="123"/>
    </row>
    <row r="161" spans="1:38" ht="15" thickBot="1">
      <c r="A161" s="124">
        <f>COUNTIF(C162:AC162,"Cannot Convert")</f>
        <v>0</v>
      </c>
      <c r="B161" s="125" t="s">
        <v>38</v>
      </c>
      <c r="C161" s="126" t="str">
        <f>IF(AND(E160&gt;$AA$1,D160&gt;$X$1),"ILLEGAL",IF(E160&gt;$AA$1,"Full-Time Driver",""))</f>
        <v/>
      </c>
      <c r="D161" s="127"/>
      <c r="E161" s="128"/>
      <c r="F161" s="127"/>
      <c r="G161" s="126" t="str">
        <f>IF(AND(I160&gt;$AA$1,H160&gt;$X$1),"ILLEGAL",IF(I160&gt;$AA$1,"Full-Time Driver",""))</f>
        <v/>
      </c>
      <c r="H161" s="127"/>
      <c r="I161" s="128"/>
      <c r="J161" s="127"/>
      <c r="K161" s="126" t="str">
        <f>IF(AND(M160&gt;$AA$1,L160&gt;$X$1),"ILLEGAL",IF(M160&gt;$AA$1,"Full-Time Driver",""))</f>
        <v/>
      </c>
      <c r="L161" s="127"/>
      <c r="M161" s="128"/>
      <c r="N161" s="127"/>
      <c r="O161" s="126" t="str">
        <f>IF(AND(Q160&gt;$AA$1,P160&gt;$X$1),"ILLEGAL",IF(Q160&gt;$AA$1,"Full-Time Driver",""))</f>
        <v/>
      </c>
      <c r="P161" s="127"/>
      <c r="Q161" s="128"/>
      <c r="R161" s="127"/>
      <c r="S161" s="126" t="str">
        <f>IF(AND(U160&gt;$AA$1,T160&gt;$X$1),"ILLEGAL",IF(U160&gt;$AA$1,"Full-Time Driver",""))</f>
        <v/>
      </c>
      <c r="T161" s="127"/>
      <c r="U161" s="128"/>
      <c r="V161" s="127"/>
      <c r="W161" s="126" t="str">
        <f>IF(AND(Y160&gt;$AA$1,X160&gt;$X$1),"ILLEGAL",IF(Y160&gt;$AA$1,"Full-Time Driver",""))</f>
        <v/>
      </c>
      <c r="X161" s="127"/>
      <c r="Y161" s="128"/>
      <c r="Z161" s="127"/>
      <c r="AA161" s="126" t="str">
        <f>IF(AND(AC160&gt;$AA$1,AB160&gt;$X$1),"ILLEGAL",IF(AC160&gt;$AA$1,"Full-Time Driver",""))</f>
        <v/>
      </c>
      <c r="AB161" s="127"/>
      <c r="AC161" s="128"/>
      <c r="AD161" s="128"/>
      <c r="AE161" s="126" t="str">
        <f>IF($AE$1&lt;AE160,"Working Time Policy Breach","Compliant to Working Time Policy")</f>
        <v>Compliant to Working Time Policy</v>
      </c>
      <c r="AF161" s="128"/>
      <c r="AG161" s="128"/>
    </row>
    <row r="162" spans="1:38" s="75" customFormat="1" ht="14.1" customHeight="1" thickTop="1" thickBot="1">
      <c r="A162" s="129" t="str">
        <f>IF(A161&gt;0,"Cannot Convert","")</f>
        <v/>
      </c>
      <c r="B162" s="135" t="s">
        <v>11</v>
      </c>
      <c r="C162" s="131" t="str">
        <f>IF(D160&gt;$X$1,"Cannot Convert","")</f>
        <v/>
      </c>
      <c r="D162" s="132"/>
      <c r="E162" s="133"/>
      <c r="F162" s="132"/>
      <c r="G162" s="131" t="str">
        <f>IF(H160&gt;$X$1,"Cannot Convert","")</f>
        <v/>
      </c>
      <c r="H162" s="132"/>
      <c r="I162" s="133"/>
      <c r="J162" s="132"/>
      <c r="K162" s="131" t="str">
        <f>IF(L160&gt;$X$1,"Cannot Convert","")</f>
        <v/>
      </c>
      <c r="L162" s="132"/>
      <c r="M162" s="133"/>
      <c r="N162" s="132"/>
      <c r="O162" s="131" t="str">
        <f>IF(P160&gt;$X$1,"Cannot Convert","")</f>
        <v/>
      </c>
      <c r="P162" s="132"/>
      <c r="Q162" s="133"/>
      <c r="R162" s="132"/>
      <c r="S162" s="131" t="str">
        <f>IF(T160&gt;$X$1,"Cannot Convert","")</f>
        <v/>
      </c>
      <c r="T162" s="132"/>
      <c r="U162" s="133"/>
      <c r="V162" s="132"/>
      <c r="W162" s="131" t="str">
        <f>IF(X160&gt;$X$1,"Cannot Convert","")</f>
        <v/>
      </c>
      <c r="X162" s="132"/>
      <c r="Y162" s="133"/>
      <c r="Z162" s="132"/>
      <c r="AA162" s="131" t="str">
        <f>IF(AB160&gt;$X$1,"Cannot Convert","")</f>
        <v/>
      </c>
      <c r="AB162" s="132"/>
      <c r="AC162" s="133"/>
      <c r="AD162" s="133"/>
      <c r="AE162" s="134" t="s">
        <v>39</v>
      </c>
      <c r="AF162" s="133"/>
      <c r="AG162" s="133"/>
    </row>
    <row r="163" spans="1:38" ht="25.5" thickTop="1" thickBot="1">
      <c r="A163" s="101" t="s">
        <v>23</v>
      </c>
      <c r="B163" s="102"/>
      <c r="C163" s="103" t="s">
        <v>24</v>
      </c>
      <c r="D163" s="104" t="s">
        <v>25</v>
      </c>
      <c r="E163" s="104" t="s">
        <v>26</v>
      </c>
      <c r="F163" s="105" t="s">
        <v>27</v>
      </c>
      <c r="G163" s="103" t="s">
        <v>24</v>
      </c>
      <c r="H163" s="104" t="s">
        <v>25</v>
      </c>
      <c r="I163" s="104" t="s">
        <v>26</v>
      </c>
      <c r="J163" s="105" t="s">
        <v>27</v>
      </c>
      <c r="K163" s="103" t="s">
        <v>24</v>
      </c>
      <c r="L163" s="104" t="s">
        <v>25</v>
      </c>
      <c r="M163" s="104" t="s">
        <v>26</v>
      </c>
      <c r="N163" s="105" t="s">
        <v>27</v>
      </c>
      <c r="O163" s="103" t="s">
        <v>24</v>
      </c>
      <c r="P163" s="104" t="s">
        <v>25</v>
      </c>
      <c r="Q163" s="104" t="s">
        <v>26</v>
      </c>
      <c r="R163" s="105" t="s">
        <v>27</v>
      </c>
      <c r="S163" s="103" t="s">
        <v>24</v>
      </c>
      <c r="T163" s="104" t="s">
        <v>25</v>
      </c>
      <c r="U163" s="104" t="s">
        <v>26</v>
      </c>
      <c r="V163" s="105" t="s">
        <v>27</v>
      </c>
      <c r="W163" s="103" t="s">
        <v>24</v>
      </c>
      <c r="X163" s="104" t="s">
        <v>25</v>
      </c>
      <c r="Y163" s="104" t="s">
        <v>26</v>
      </c>
      <c r="Z163" s="105" t="s">
        <v>27</v>
      </c>
      <c r="AA163" s="103" t="s">
        <v>24</v>
      </c>
      <c r="AB163" s="104" t="s">
        <v>25</v>
      </c>
      <c r="AC163" s="106" t="s">
        <v>26</v>
      </c>
      <c r="AD163" s="105" t="s">
        <v>27</v>
      </c>
      <c r="AE163" s="107" t="s">
        <v>28</v>
      </c>
      <c r="AF163" s="104" t="s">
        <v>29</v>
      </c>
      <c r="AG163" s="104" t="s">
        <v>30</v>
      </c>
    </row>
    <row r="164" spans="1:38" ht="12.75" thickBot="1">
      <c r="A164" s="63"/>
      <c r="B164" s="108" t="s">
        <v>32</v>
      </c>
      <c r="C164" s="1"/>
      <c r="D164" s="4" t="str">
        <f>IF(ISERROR(VLOOKUP(C164,data,3,FALSE)),"",VLOOKUP(C164,data,3,FALSE))</f>
        <v/>
      </c>
      <c r="E164" s="4" t="str">
        <f>IF(ISERROR(VLOOKUP(C164,data,4,FALSE)),"",VLOOKUP(C164,data,4,FALSE))</f>
        <v/>
      </c>
      <c r="F164" s="20" t="str">
        <f>IF(ISERROR(VLOOKUP(C164,data,5,FALSE)),"",VLOOKUP(C164,data,5,FALSE))</f>
        <v/>
      </c>
      <c r="G164" s="1"/>
      <c r="H164" s="4" t="str">
        <f>IF(ISERROR(VLOOKUP(G164,data,6,FALSE)),"",VLOOKUP(G164,data,6,FALSE))</f>
        <v/>
      </c>
      <c r="I164" s="4" t="str">
        <f>IF(ISERROR(VLOOKUP(G164,data,7,FALSE)),"",VLOOKUP(G164,data,7,FALSE))</f>
        <v/>
      </c>
      <c r="J164" s="20" t="str">
        <f>IF(ISERROR(VLOOKUP(G164,data,8,FALSE)),"",VLOOKUP(G164,data,8,FALSE))</f>
        <v/>
      </c>
      <c r="K164" s="1"/>
      <c r="L164" s="4" t="str">
        <f>IF(ISERROR(VLOOKUP(K164,data,9,FALSE)),"",VLOOKUP(K164,data,9,FALSE))</f>
        <v/>
      </c>
      <c r="M164" s="4" t="str">
        <f>IF(ISERROR(VLOOKUP(K164,data,10,FALSE)),"",VLOOKUP(K164,data,10,FALSE))</f>
        <v/>
      </c>
      <c r="N164" s="20" t="str">
        <f>IF(ISERROR(VLOOKUP(K164,data,11,FALSE)),"",VLOOKUP(K164,data,11,FALSE))</f>
        <v/>
      </c>
      <c r="O164" s="1"/>
      <c r="P164" s="4" t="str">
        <f>IF(ISERROR(VLOOKUP(O164,data,12,FALSE)),"",VLOOKUP(O164,data,12,FALSE))</f>
        <v/>
      </c>
      <c r="Q164" s="4" t="str">
        <f>IF(ISERROR(VLOOKUP(O164,data,13,FALSE)),"",VLOOKUP(O164,data,13,FALSE))</f>
        <v/>
      </c>
      <c r="R164" s="20" t="str">
        <f>IF(ISERROR(VLOOKUP(O164,data,14,FALSE)),"",VLOOKUP(O164,data,14,FALSE))</f>
        <v/>
      </c>
      <c r="S164" s="1"/>
      <c r="T164" s="4" t="str">
        <f>IF(ISERROR(VLOOKUP(S164,data,15,FALSE)),"",VLOOKUP(S164,data,15,FALSE))</f>
        <v/>
      </c>
      <c r="U164" s="4" t="str">
        <f>IF(ISERROR(VLOOKUP(S164,data,16,FALSE)),"",VLOOKUP(S164,data,16,FALSE))</f>
        <v/>
      </c>
      <c r="V164" s="20" t="str">
        <f>IF(ISERROR(VLOOKUP(S164,data,17,FALSE)),"",VLOOKUP(S164,data,17,FALSE))</f>
        <v/>
      </c>
      <c r="W164" s="1"/>
      <c r="X164" s="4" t="str">
        <f>IF(ISERROR(VLOOKUP(W164,data,18,FALSE)),"",VLOOKUP(W164,data,18,FALSE))</f>
        <v/>
      </c>
      <c r="Y164" s="4" t="str">
        <f>IF(ISERROR(VLOOKUP(W164,data,19,FALSE)),"",VLOOKUP(W164,data,19,FALSE))</f>
        <v/>
      </c>
      <c r="Z164" s="20" t="str">
        <f>IF(ISERROR(VLOOKUP(W164,data,20,FALSE)),"",VLOOKUP(W164,data,20,FALSE))</f>
        <v/>
      </c>
      <c r="AA164" s="1"/>
      <c r="AB164" s="4" t="str">
        <f>IF(ISERROR(VLOOKUP(AA164,data,21,FALSE)),"",VLOOKUP(AA164,data,21,FALSE))</f>
        <v/>
      </c>
      <c r="AC164" s="6" t="str">
        <f>IF(ISERROR(VLOOKUP(AA164,data,22,FALSE)),"",VLOOKUP(AA164,data,22,FALSE))</f>
        <v/>
      </c>
      <c r="AD164" s="6" t="str">
        <f>IF(ISERROR(VLOOKUP(AA164,data,23,FALSE)),"",VLOOKUP(AA164,data,23,FALSE))</f>
        <v/>
      </c>
      <c r="AE164" s="112"/>
      <c r="AF164" s="112"/>
      <c r="AG164" s="112"/>
    </row>
    <row r="165" spans="1:38" ht="12.75" thickBot="1">
      <c r="A165" s="113" t="s">
        <v>33</v>
      </c>
      <c r="B165" s="114" t="s">
        <v>34</v>
      </c>
      <c r="C165" s="1"/>
      <c r="D165" s="4" t="str">
        <f>IF(ISERROR(VLOOKUP(C165,data,3,FALSE)),"",VLOOKUP(C165,data,3,FALSE))</f>
        <v/>
      </c>
      <c r="E165" s="4" t="str">
        <f>IF(ISERROR(VLOOKUP(C165,data,4,FALSE)),"",VLOOKUP(C165,data,4,FALSE))</f>
        <v/>
      </c>
      <c r="F165" s="20" t="str">
        <f>IF(ISERROR(VLOOKUP(C165,data,5,FALSE)),"",VLOOKUP(C165,data,5,FALSE))</f>
        <v/>
      </c>
      <c r="G165" s="1"/>
      <c r="H165" s="4" t="str">
        <f>IF(ISERROR(VLOOKUP(G165,data,6,FALSE)),"",VLOOKUP(G165,data,6,FALSE))</f>
        <v/>
      </c>
      <c r="I165" s="4" t="str">
        <f>IF(ISERROR(VLOOKUP(G165,data,7,FALSE)),"",VLOOKUP(G165,data,7,FALSE))</f>
        <v/>
      </c>
      <c r="J165" s="20" t="str">
        <f>IF(ISERROR(VLOOKUP(G165,data,8,FALSE)),"",VLOOKUP(G165,data,8,FALSE))</f>
        <v/>
      </c>
      <c r="K165" s="1"/>
      <c r="L165" s="4" t="str">
        <f>IF(ISERROR(VLOOKUP(K165,data,9,FALSE)),"",VLOOKUP(K165,data,9,FALSE))</f>
        <v/>
      </c>
      <c r="M165" s="4" t="str">
        <f>IF(ISERROR(VLOOKUP(K165,data,10,FALSE)),"",VLOOKUP(K165,data,10,FALSE))</f>
        <v/>
      </c>
      <c r="N165" s="20" t="str">
        <f>IF(ISERROR(VLOOKUP(K165,data,11,FALSE)),"",VLOOKUP(K165,data,11,FALSE))</f>
        <v/>
      </c>
      <c r="O165" s="1"/>
      <c r="P165" s="4" t="str">
        <f>IF(ISERROR(VLOOKUP(O165,data,12,FALSE)),"",VLOOKUP(O165,data,12,FALSE))</f>
        <v/>
      </c>
      <c r="Q165" s="4" t="str">
        <f>IF(ISERROR(VLOOKUP(O165,data,13,FALSE)),"",VLOOKUP(O165,data,13,FALSE))</f>
        <v/>
      </c>
      <c r="R165" s="20" t="str">
        <f>IF(ISERROR(VLOOKUP(O165,data,14,FALSE)),"",VLOOKUP(O165,data,14,FALSE))</f>
        <v/>
      </c>
      <c r="S165" s="1"/>
      <c r="T165" s="4" t="str">
        <f>IF(ISERROR(VLOOKUP(S165,data,15,FALSE)),"",VLOOKUP(S165,data,15,FALSE))</f>
        <v/>
      </c>
      <c r="U165" s="4" t="str">
        <f>IF(ISERROR(VLOOKUP(S165,data,16,FALSE)),"",VLOOKUP(S165,data,16,FALSE))</f>
        <v/>
      </c>
      <c r="V165" s="20" t="str">
        <f>IF(ISERROR(VLOOKUP(S165,data,17,FALSE)),"",VLOOKUP(S165,data,17,FALSE))</f>
        <v/>
      </c>
      <c r="W165" s="1"/>
      <c r="X165" s="4" t="str">
        <f>IF(ISERROR(VLOOKUP(W165,data,18,FALSE)),"",VLOOKUP(W165,data,18,FALSE))</f>
        <v/>
      </c>
      <c r="Y165" s="4" t="str">
        <f>IF(ISERROR(VLOOKUP(W165,data,19,FALSE)),"",VLOOKUP(W165,data,19,FALSE))</f>
        <v/>
      </c>
      <c r="Z165" s="20" t="str">
        <f>IF(ISERROR(VLOOKUP(W165,data,20,FALSE)),"",VLOOKUP(W165,data,20,FALSE))</f>
        <v/>
      </c>
      <c r="AA165" s="1"/>
      <c r="AB165" s="4" t="str">
        <f>IF(ISERROR(VLOOKUP(AA165,data,21,FALSE)),"",VLOOKUP(AA165,data,21,FALSE))</f>
        <v/>
      </c>
      <c r="AC165" s="6" t="str">
        <f>IF(ISERROR(VLOOKUP(AA165,data,22,FALSE)),"",VLOOKUP(AA165,data,22,FALSE))</f>
        <v/>
      </c>
      <c r="AD165" s="6" t="str">
        <f>IF(ISERROR(VLOOKUP(AA165,data,23,FALSE)),"",VLOOKUP(AA165,data,23,FALSE))</f>
        <v/>
      </c>
      <c r="AE165" s="112" t="str">
        <f>IF(ISERROR(VLOOKUP(#REF!,data,13,FALSE)),"",VLOOKUP(#REF!,data,13,FALSE))</f>
        <v/>
      </c>
      <c r="AF165" s="112"/>
      <c r="AG165" s="112"/>
    </row>
    <row r="166" spans="1:38" ht="12.75" thickBot="1">
      <c r="A166" s="62"/>
      <c r="B166" s="114" t="s">
        <v>35</v>
      </c>
      <c r="C166" s="22"/>
      <c r="D166" s="115"/>
      <c r="E166" s="115"/>
      <c r="F166" s="116"/>
      <c r="G166" s="22"/>
      <c r="H166" s="115"/>
      <c r="I166" s="115"/>
      <c r="J166" s="116"/>
      <c r="K166" s="22"/>
      <c r="L166" s="115"/>
      <c r="M166" s="115"/>
      <c r="N166" s="116"/>
      <c r="O166" s="22"/>
      <c r="P166" s="115"/>
      <c r="Q166" s="115"/>
      <c r="R166" s="116"/>
      <c r="S166" s="22"/>
      <c r="T166" s="115"/>
      <c r="U166" s="115"/>
      <c r="V166" s="116"/>
      <c r="W166" s="22"/>
      <c r="X166" s="115"/>
      <c r="Y166" s="115"/>
      <c r="Z166" s="116"/>
      <c r="AA166" s="22"/>
      <c r="AB166" s="115"/>
      <c r="AC166" s="117"/>
      <c r="AD166" s="117"/>
      <c r="AE166" s="112" t="str">
        <f>IF(ISERROR(VLOOKUP(#REF!,data,13,FALSE)),"",VLOOKUP(#REF!,data,13,FALSE))</f>
        <v/>
      </c>
      <c r="AF166" s="112"/>
      <c r="AG166" s="112"/>
    </row>
    <row r="167" spans="1:38" ht="12.75" thickBot="1">
      <c r="A167" s="118" t="str">
        <f>IF(C169="ILLEGAL","ILLEGAL","")</f>
        <v/>
      </c>
      <c r="B167" s="114" t="s">
        <v>36</v>
      </c>
      <c r="C167" s="2"/>
      <c r="D167" s="5"/>
      <c r="E167" s="5"/>
      <c r="F167" s="21"/>
      <c r="G167" s="2"/>
      <c r="H167" s="5"/>
      <c r="I167" s="5"/>
      <c r="J167" s="21"/>
      <c r="K167" s="2"/>
      <c r="L167" s="5"/>
      <c r="M167" s="5"/>
      <c r="N167" s="21"/>
      <c r="O167" s="2"/>
      <c r="P167" s="5"/>
      <c r="Q167" s="5"/>
      <c r="R167" s="21"/>
      <c r="S167" s="2"/>
      <c r="T167" s="5"/>
      <c r="U167" s="5"/>
      <c r="V167" s="21"/>
      <c r="W167" s="2"/>
      <c r="X167" s="5"/>
      <c r="Y167" s="5"/>
      <c r="Z167" s="21"/>
      <c r="AA167" s="2"/>
      <c r="AB167" s="5"/>
      <c r="AC167" s="7"/>
      <c r="AD167" s="7"/>
      <c r="AE167" s="17"/>
      <c r="AF167" s="17"/>
      <c r="AG167" s="17"/>
    </row>
    <row r="168" spans="1:38" ht="16.5" thickBot="1">
      <c r="A168" s="119"/>
      <c r="B168" s="120" t="s">
        <v>37</v>
      </c>
      <c r="C168" s="3"/>
      <c r="D168" s="8">
        <f>SUM(D164:D167)</f>
        <v>0</v>
      </c>
      <c r="E168" s="8">
        <f>SUM(E164:E167)</f>
        <v>0</v>
      </c>
      <c r="F168" s="8">
        <f>SUM(F164:F167)</f>
        <v>0</v>
      </c>
      <c r="G168" s="147"/>
      <c r="H168" s="8">
        <f>SUM(H164:H167)</f>
        <v>0</v>
      </c>
      <c r="I168" s="8">
        <f>SUM(I164:I167)</f>
        <v>0</v>
      </c>
      <c r="J168" s="8">
        <f>SUM(J164:J167)</f>
        <v>0</v>
      </c>
      <c r="K168" s="147"/>
      <c r="L168" s="8">
        <f>SUM(L164:L167)</f>
        <v>0</v>
      </c>
      <c r="M168" s="8">
        <f>SUM(M164:M167)</f>
        <v>0</v>
      </c>
      <c r="N168" s="8">
        <f>SUM(N164:N167)</f>
        <v>0</v>
      </c>
      <c r="O168" s="147"/>
      <c r="P168" s="8">
        <f>SUM(P164:P167)</f>
        <v>0</v>
      </c>
      <c r="Q168" s="8">
        <f>SUM(Q164:Q167)</f>
        <v>0</v>
      </c>
      <c r="R168" s="8">
        <f>SUM(R164:R167)</f>
        <v>0</v>
      </c>
      <c r="S168" s="147"/>
      <c r="T168" s="8">
        <f>SUM(T164:T167)</f>
        <v>0</v>
      </c>
      <c r="U168" s="8">
        <f>SUM(U164:U167)</f>
        <v>0</v>
      </c>
      <c r="V168" s="8">
        <f>SUM(V164:V167)</f>
        <v>0</v>
      </c>
      <c r="W168" s="147"/>
      <c r="X168" s="8">
        <f>SUM(X164:X167)</f>
        <v>0</v>
      </c>
      <c r="Y168" s="8">
        <f>SUM(Y164:Y167)</f>
        <v>0</v>
      </c>
      <c r="Z168" s="8">
        <f>SUM(Z164:Z167)</f>
        <v>0</v>
      </c>
      <c r="AA168" s="147"/>
      <c r="AB168" s="8">
        <f>SUM(AB164:AB167)</f>
        <v>0</v>
      </c>
      <c r="AC168" s="8">
        <f>SUM(AC164:AC167)</f>
        <v>0</v>
      </c>
      <c r="AD168" s="8">
        <f>SUM(AD164:AD167)</f>
        <v>0</v>
      </c>
      <c r="AE168" s="8">
        <f>SUM(F168,J168,N168,R168,V168,Z168,AD168)</f>
        <v>0</v>
      </c>
      <c r="AF168" s="122">
        <v>0</v>
      </c>
      <c r="AG168" s="123"/>
    </row>
    <row r="169" spans="1:38" ht="15" thickBot="1">
      <c r="A169" s="124">
        <f>COUNTIF(C170:AC170,"Cannot Convert")</f>
        <v>0</v>
      </c>
      <c r="B169" s="125" t="s">
        <v>38</v>
      </c>
      <c r="C169" s="126" t="str">
        <f>IF(AND(E168&gt;$AA$1,D168&gt;$X$1),"ILLEGAL",IF(E168&gt;$AA$1,"Full-Time Driver",""))</f>
        <v/>
      </c>
      <c r="D169" s="127"/>
      <c r="E169" s="128"/>
      <c r="F169" s="127"/>
      <c r="G169" s="126" t="str">
        <f>IF(AND(I168&gt;$AA$1,H168&gt;$X$1),"ILLEGAL",IF(I168&gt;$AA$1,"Full-Time Driver",""))</f>
        <v/>
      </c>
      <c r="H169" s="127"/>
      <c r="I169" s="128"/>
      <c r="J169" s="127"/>
      <c r="K169" s="126" t="str">
        <f>IF(AND(M168&gt;$AA$1,L168&gt;$X$1),"ILLEGAL",IF(M168&gt;$AA$1,"Full-Time Driver",""))</f>
        <v/>
      </c>
      <c r="L169" s="127"/>
      <c r="M169" s="128"/>
      <c r="N169" s="127"/>
      <c r="O169" s="126" t="str">
        <f>IF(AND(Q168&gt;$AA$1,P168&gt;$X$1),"ILLEGAL",IF(Q168&gt;$AA$1,"Full-Time Driver",""))</f>
        <v/>
      </c>
      <c r="P169" s="127"/>
      <c r="Q169" s="128"/>
      <c r="R169" s="127"/>
      <c r="S169" s="126" t="str">
        <f>IF(AND(U168&gt;$AA$1,T168&gt;$X$1),"ILLEGAL",IF(U168&gt;$AA$1,"Full-Time Driver",""))</f>
        <v/>
      </c>
      <c r="T169" s="127"/>
      <c r="U169" s="128"/>
      <c r="V169" s="127"/>
      <c r="W169" s="126" t="str">
        <f>IF(AND(Y168&gt;$AA$1,X168&gt;$X$1),"ILLEGAL",IF(Y168&gt;$AA$1,"Full-Time Driver",""))</f>
        <v/>
      </c>
      <c r="X169" s="127"/>
      <c r="Y169" s="128"/>
      <c r="Z169" s="127"/>
      <c r="AA169" s="126" t="str">
        <f>IF(AND(AC168&gt;$AA$1,AB168&gt;$X$1),"ILLEGAL",IF(AC168&gt;$AA$1,"Full-Time Driver",""))</f>
        <v/>
      </c>
      <c r="AB169" s="127"/>
      <c r="AC169" s="128"/>
      <c r="AD169" s="128"/>
      <c r="AE169" s="126" t="str">
        <f>IF($AE$1&lt;AE168,"Working Time Policy Breach","Compliant to Working Time Policy")</f>
        <v>Compliant to Working Time Policy</v>
      </c>
      <c r="AF169" s="128"/>
      <c r="AG169" s="128"/>
    </row>
    <row r="170" spans="1:38" s="75" customFormat="1" ht="14.1" customHeight="1" thickTop="1" thickBot="1">
      <c r="A170" s="129" t="str">
        <f>IF(A169&gt;0,"Cannot Convert","")</f>
        <v/>
      </c>
      <c r="B170" s="135" t="s">
        <v>11</v>
      </c>
      <c r="C170" s="131" t="str">
        <f>IF(D168&gt;$X$1,"Cannot Convert","")</f>
        <v/>
      </c>
      <c r="D170" s="132"/>
      <c r="E170" s="133"/>
      <c r="F170" s="132"/>
      <c r="G170" s="131" t="str">
        <f>IF(H168&gt;$X$1,"Cannot Convert","")</f>
        <v/>
      </c>
      <c r="H170" s="132"/>
      <c r="I170" s="133"/>
      <c r="J170" s="132"/>
      <c r="K170" s="131" t="str">
        <f>IF(L168&gt;$X$1,"Cannot Convert","")</f>
        <v/>
      </c>
      <c r="L170" s="132"/>
      <c r="M170" s="133"/>
      <c r="N170" s="132"/>
      <c r="O170" s="131" t="str">
        <f>IF(P168&gt;$X$1,"Cannot Convert","")</f>
        <v/>
      </c>
      <c r="P170" s="132"/>
      <c r="Q170" s="133"/>
      <c r="R170" s="132"/>
      <c r="S170" s="131" t="str">
        <f>IF(T168&gt;$X$1,"Cannot Convert","")</f>
        <v/>
      </c>
      <c r="T170" s="132"/>
      <c r="U170" s="133"/>
      <c r="V170" s="132"/>
      <c r="W170" s="131" t="str">
        <f>IF(X168&gt;$X$1,"Cannot Convert","")</f>
        <v/>
      </c>
      <c r="X170" s="132"/>
      <c r="Y170" s="133"/>
      <c r="Z170" s="132"/>
      <c r="AA170" s="131" t="str">
        <f>IF(AB168&gt;$X$1,"Cannot Convert","")</f>
        <v/>
      </c>
      <c r="AB170" s="132"/>
      <c r="AC170" s="133"/>
      <c r="AD170" s="133"/>
      <c r="AE170" s="134" t="s">
        <v>39</v>
      </c>
      <c r="AF170" s="133"/>
      <c r="AG170" s="133"/>
    </row>
    <row r="171" spans="1:38" ht="25.5" thickTop="1" thickBot="1">
      <c r="A171" s="101" t="s">
        <v>23</v>
      </c>
      <c r="B171" s="102"/>
      <c r="C171" s="103" t="s">
        <v>24</v>
      </c>
      <c r="D171" s="104" t="s">
        <v>25</v>
      </c>
      <c r="E171" s="104" t="s">
        <v>26</v>
      </c>
      <c r="F171" s="105" t="s">
        <v>27</v>
      </c>
      <c r="G171" s="103" t="s">
        <v>24</v>
      </c>
      <c r="H171" s="104" t="s">
        <v>25</v>
      </c>
      <c r="I171" s="104" t="s">
        <v>26</v>
      </c>
      <c r="J171" s="105" t="s">
        <v>27</v>
      </c>
      <c r="K171" s="103" t="s">
        <v>24</v>
      </c>
      <c r="L171" s="104" t="s">
        <v>25</v>
      </c>
      <c r="M171" s="104" t="s">
        <v>26</v>
      </c>
      <c r="N171" s="105" t="s">
        <v>27</v>
      </c>
      <c r="O171" s="103" t="s">
        <v>24</v>
      </c>
      <c r="P171" s="104" t="s">
        <v>25</v>
      </c>
      <c r="Q171" s="104" t="s">
        <v>26</v>
      </c>
      <c r="R171" s="105" t="s">
        <v>27</v>
      </c>
      <c r="S171" s="103" t="s">
        <v>24</v>
      </c>
      <c r="T171" s="104" t="s">
        <v>25</v>
      </c>
      <c r="U171" s="104" t="s">
        <v>26</v>
      </c>
      <c r="V171" s="105" t="s">
        <v>27</v>
      </c>
      <c r="W171" s="103" t="s">
        <v>24</v>
      </c>
      <c r="X171" s="104" t="s">
        <v>25</v>
      </c>
      <c r="Y171" s="104" t="s">
        <v>26</v>
      </c>
      <c r="Z171" s="105" t="s">
        <v>27</v>
      </c>
      <c r="AA171" s="103" t="s">
        <v>24</v>
      </c>
      <c r="AB171" s="104" t="s">
        <v>25</v>
      </c>
      <c r="AC171" s="106" t="s">
        <v>26</v>
      </c>
      <c r="AD171" s="105" t="s">
        <v>27</v>
      </c>
      <c r="AE171" s="107" t="s">
        <v>28</v>
      </c>
      <c r="AF171" s="104" t="s">
        <v>29</v>
      </c>
      <c r="AG171" s="104" t="s">
        <v>30</v>
      </c>
    </row>
    <row r="172" spans="1:38" ht="12.75" thickBot="1">
      <c r="A172" s="63"/>
      <c r="B172" s="108" t="s">
        <v>32</v>
      </c>
      <c r="C172" s="1"/>
      <c r="D172" s="4" t="str">
        <f>IF(ISERROR(VLOOKUP(C172,data,3,FALSE)),"",VLOOKUP(C172,data,3,FALSE))</f>
        <v/>
      </c>
      <c r="E172" s="4" t="str">
        <f>IF(ISERROR(VLOOKUP(C172,data,4,FALSE)),"",VLOOKUP(C172,data,4,FALSE))</f>
        <v/>
      </c>
      <c r="F172" s="20" t="str">
        <f>IF(ISERROR(VLOOKUP(C172,data,5,FALSE)),"",VLOOKUP(C172,data,5,FALSE))</f>
        <v/>
      </c>
      <c r="G172" s="1"/>
      <c r="H172" s="4" t="str">
        <f>IF(ISERROR(VLOOKUP(G172,data,6,FALSE)),"",VLOOKUP(G172,data,6,FALSE))</f>
        <v/>
      </c>
      <c r="I172" s="4" t="str">
        <f>IF(ISERROR(VLOOKUP(G172,data,7,FALSE)),"",VLOOKUP(G172,data,7,FALSE))</f>
        <v/>
      </c>
      <c r="J172" s="20" t="str">
        <f>IF(ISERROR(VLOOKUP(G172,data,8,FALSE)),"",VLOOKUP(G172,data,8,FALSE))</f>
        <v/>
      </c>
      <c r="K172" s="1"/>
      <c r="L172" s="4" t="str">
        <f>IF(ISERROR(VLOOKUP(K172,data,9,FALSE)),"",VLOOKUP(K172,data,9,FALSE))</f>
        <v/>
      </c>
      <c r="M172" s="4" t="str">
        <f>IF(ISERROR(VLOOKUP(K172,data,10,FALSE)),"",VLOOKUP(K172,data,10,FALSE))</f>
        <v/>
      </c>
      <c r="N172" s="20" t="str">
        <f>IF(ISERROR(VLOOKUP(K172,data,11,FALSE)),"",VLOOKUP(K172,data,11,FALSE))</f>
        <v/>
      </c>
      <c r="O172" s="1"/>
      <c r="P172" s="4" t="str">
        <f>IF(ISERROR(VLOOKUP(O172,data,12,FALSE)),"",VLOOKUP(O172,data,12,FALSE))</f>
        <v/>
      </c>
      <c r="Q172" s="4" t="str">
        <f>IF(ISERROR(VLOOKUP(O172,data,13,FALSE)),"",VLOOKUP(O172,data,13,FALSE))</f>
        <v/>
      </c>
      <c r="R172" s="20" t="str">
        <f>IF(ISERROR(VLOOKUP(O172,data,14,FALSE)),"",VLOOKUP(O172,data,14,FALSE))</f>
        <v/>
      </c>
      <c r="S172" s="1"/>
      <c r="T172" s="4" t="str">
        <f>IF(ISERROR(VLOOKUP(S172,data,15,FALSE)),"",VLOOKUP(S172,data,15,FALSE))</f>
        <v/>
      </c>
      <c r="U172" s="4" t="str">
        <f>IF(ISERROR(VLOOKUP(S172,data,16,FALSE)),"",VLOOKUP(S172,data,16,FALSE))</f>
        <v/>
      </c>
      <c r="V172" s="20" t="str">
        <f>IF(ISERROR(VLOOKUP(S172,data,17,FALSE)),"",VLOOKUP(S172,data,17,FALSE))</f>
        <v/>
      </c>
      <c r="W172" s="1"/>
      <c r="X172" s="4" t="str">
        <f>IF(ISERROR(VLOOKUP(W172,data,18,FALSE)),"",VLOOKUP(W172,data,18,FALSE))</f>
        <v/>
      </c>
      <c r="Y172" s="4" t="str">
        <f>IF(ISERROR(VLOOKUP(W172,data,19,FALSE)),"",VLOOKUP(W172,data,19,FALSE))</f>
        <v/>
      </c>
      <c r="Z172" s="20" t="str">
        <f>IF(ISERROR(VLOOKUP(W172,data,20,FALSE)),"",VLOOKUP(W172,data,20,FALSE))</f>
        <v/>
      </c>
      <c r="AA172" s="1"/>
      <c r="AB172" s="4" t="str">
        <f>IF(ISERROR(VLOOKUP(AA172,data,21,FALSE)),"",VLOOKUP(AA172,data,21,FALSE))</f>
        <v/>
      </c>
      <c r="AC172" s="6" t="str">
        <f>IF(ISERROR(VLOOKUP(AA172,data,22,FALSE)),"",VLOOKUP(AA172,data,22,FALSE))</f>
        <v/>
      </c>
      <c r="AD172" s="6" t="str">
        <f>IF(ISERROR(VLOOKUP(AA172,data,23,FALSE)),"",VLOOKUP(AA172,data,23,FALSE))</f>
        <v/>
      </c>
      <c r="AE172" s="112"/>
      <c r="AF172" s="112"/>
      <c r="AG172" s="112"/>
    </row>
    <row r="173" spans="1:38" ht="12.75" thickBot="1">
      <c r="A173" s="113" t="s">
        <v>33</v>
      </c>
      <c r="B173" s="114" t="s">
        <v>34</v>
      </c>
      <c r="C173" s="1"/>
      <c r="D173" s="4" t="str">
        <f>IF(ISERROR(VLOOKUP(C173,data,3,FALSE)),"",VLOOKUP(C173,data,3,FALSE))</f>
        <v/>
      </c>
      <c r="E173" s="4" t="str">
        <f>IF(ISERROR(VLOOKUP(C173,data,4,FALSE)),"",VLOOKUP(C173,data,4,FALSE))</f>
        <v/>
      </c>
      <c r="F173" s="20" t="str">
        <f>IF(ISERROR(VLOOKUP(C173,data,5,FALSE)),"",VLOOKUP(C173,data,5,FALSE))</f>
        <v/>
      </c>
      <c r="G173" s="1"/>
      <c r="H173" s="4" t="str">
        <f>IF(ISERROR(VLOOKUP(G173,data,6,FALSE)),"",VLOOKUP(G173,data,6,FALSE))</f>
        <v/>
      </c>
      <c r="I173" s="4" t="str">
        <f>IF(ISERROR(VLOOKUP(G173,data,7,FALSE)),"",VLOOKUP(G173,data,7,FALSE))</f>
        <v/>
      </c>
      <c r="J173" s="20" t="str">
        <f>IF(ISERROR(VLOOKUP(G173,data,8,FALSE)),"",VLOOKUP(G173,data,8,FALSE))</f>
        <v/>
      </c>
      <c r="K173" s="1"/>
      <c r="L173" s="4" t="str">
        <f>IF(ISERROR(VLOOKUP(K173,data,9,FALSE)),"",VLOOKUP(K173,data,9,FALSE))</f>
        <v/>
      </c>
      <c r="M173" s="4" t="str">
        <f>IF(ISERROR(VLOOKUP(K173,data,10,FALSE)),"",VLOOKUP(K173,data,10,FALSE))</f>
        <v/>
      </c>
      <c r="N173" s="20" t="str">
        <f>IF(ISERROR(VLOOKUP(K173,data,11,FALSE)),"",VLOOKUP(K173,data,11,FALSE))</f>
        <v/>
      </c>
      <c r="O173" s="1"/>
      <c r="P173" s="4" t="str">
        <f>IF(ISERROR(VLOOKUP(O173,data,12,FALSE)),"",VLOOKUP(O173,data,12,FALSE))</f>
        <v/>
      </c>
      <c r="Q173" s="4" t="str">
        <f>IF(ISERROR(VLOOKUP(O173,data,13,FALSE)),"",VLOOKUP(O173,data,13,FALSE))</f>
        <v/>
      </c>
      <c r="R173" s="20" t="str">
        <f>IF(ISERROR(VLOOKUP(O173,data,14,FALSE)),"",VLOOKUP(O173,data,14,FALSE))</f>
        <v/>
      </c>
      <c r="S173" s="1"/>
      <c r="T173" s="4" t="str">
        <f>IF(ISERROR(VLOOKUP(S173,data,15,FALSE)),"",VLOOKUP(S173,data,15,FALSE))</f>
        <v/>
      </c>
      <c r="U173" s="4" t="str">
        <f>IF(ISERROR(VLOOKUP(S173,data,16,FALSE)),"",VLOOKUP(S173,data,16,FALSE))</f>
        <v/>
      </c>
      <c r="V173" s="20" t="str">
        <f>IF(ISERROR(VLOOKUP(S173,data,17,FALSE)),"",VLOOKUP(S173,data,17,FALSE))</f>
        <v/>
      </c>
      <c r="W173" s="1"/>
      <c r="X173" s="4" t="str">
        <f>IF(ISERROR(VLOOKUP(W173,data,18,FALSE)),"",VLOOKUP(W173,data,18,FALSE))</f>
        <v/>
      </c>
      <c r="Y173" s="4" t="str">
        <f>IF(ISERROR(VLOOKUP(W173,data,19,FALSE)),"",VLOOKUP(W173,data,19,FALSE))</f>
        <v/>
      </c>
      <c r="Z173" s="20" t="str">
        <f>IF(ISERROR(VLOOKUP(W173,data,20,FALSE)),"",VLOOKUP(W173,data,20,FALSE))</f>
        <v/>
      </c>
      <c r="AA173" s="1"/>
      <c r="AB173" s="4" t="str">
        <f>IF(ISERROR(VLOOKUP(AA173,data,21,FALSE)),"",VLOOKUP(AA173,data,21,FALSE))</f>
        <v/>
      </c>
      <c r="AC173" s="6" t="str">
        <f>IF(ISERROR(VLOOKUP(AA173,data,22,FALSE)),"",VLOOKUP(AA173,data,22,FALSE))</f>
        <v/>
      </c>
      <c r="AD173" s="6" t="str">
        <f>IF(ISERROR(VLOOKUP(AA173,data,23,FALSE)),"",VLOOKUP(AA173,data,23,FALSE))</f>
        <v/>
      </c>
      <c r="AE173" s="112" t="str">
        <f>IF(ISERROR(VLOOKUP(#REF!,data,13,FALSE)),"",VLOOKUP(#REF!,data,13,FALSE))</f>
        <v/>
      </c>
      <c r="AF173" s="112"/>
      <c r="AG173" s="112"/>
    </row>
    <row r="174" spans="1:38" ht="12.75" thickBot="1">
      <c r="A174" s="62"/>
      <c r="B174" s="114" t="s">
        <v>35</v>
      </c>
      <c r="C174" s="22"/>
      <c r="D174" s="115"/>
      <c r="E174" s="115"/>
      <c r="F174" s="116"/>
      <c r="G174" s="22"/>
      <c r="H174" s="115"/>
      <c r="I174" s="115"/>
      <c r="J174" s="116"/>
      <c r="K174" s="22"/>
      <c r="L174" s="115"/>
      <c r="M174" s="115"/>
      <c r="N174" s="116"/>
      <c r="O174" s="22"/>
      <c r="P174" s="115"/>
      <c r="Q174" s="115"/>
      <c r="R174" s="116"/>
      <c r="S174" s="22"/>
      <c r="T174" s="115"/>
      <c r="U174" s="115"/>
      <c r="V174" s="116"/>
      <c r="W174" s="22"/>
      <c r="X174" s="115"/>
      <c r="Y174" s="115"/>
      <c r="Z174" s="116"/>
      <c r="AA174" s="22"/>
      <c r="AB174" s="115"/>
      <c r="AC174" s="117"/>
      <c r="AD174" s="117"/>
      <c r="AE174" s="112" t="str">
        <f>IF(ISERROR(VLOOKUP(#REF!,data,13,FALSE)),"",VLOOKUP(#REF!,data,13,FALSE))</f>
        <v/>
      </c>
      <c r="AF174" s="112"/>
      <c r="AG174" s="112"/>
    </row>
    <row r="175" spans="1:38" ht="12.75" thickBot="1">
      <c r="A175" s="118" t="str">
        <f>IF(C177="ILLEGAL","ILLEGAL","")</f>
        <v/>
      </c>
      <c r="B175" s="114" t="s">
        <v>36</v>
      </c>
      <c r="C175" s="2"/>
      <c r="D175" s="5"/>
      <c r="E175" s="5"/>
      <c r="F175" s="21"/>
      <c r="G175" s="2"/>
      <c r="H175" s="5"/>
      <c r="I175" s="5"/>
      <c r="J175" s="21"/>
      <c r="K175" s="2"/>
      <c r="L175" s="5"/>
      <c r="M175" s="5"/>
      <c r="N175" s="21"/>
      <c r="O175" s="2"/>
      <c r="P175" s="5"/>
      <c r="Q175" s="5"/>
      <c r="R175" s="21"/>
      <c r="S175" s="2"/>
      <c r="T175" s="5"/>
      <c r="U175" s="5"/>
      <c r="V175" s="21"/>
      <c r="W175" s="2"/>
      <c r="X175" s="5"/>
      <c r="Y175" s="5"/>
      <c r="Z175" s="21"/>
      <c r="AA175" s="2"/>
      <c r="AB175" s="5"/>
      <c r="AC175" s="7"/>
      <c r="AD175" s="7"/>
      <c r="AE175" s="17"/>
      <c r="AF175" s="17"/>
      <c r="AG175" s="17"/>
      <c r="AJ175" s="141"/>
      <c r="AK175" s="142"/>
      <c r="AL175" s="142"/>
    </row>
    <row r="176" spans="1:38" ht="16.5" thickBot="1">
      <c r="A176" s="119"/>
      <c r="B176" s="120" t="s">
        <v>37</v>
      </c>
      <c r="C176" s="3"/>
      <c r="D176" s="8">
        <f>SUM(D172:D175)</f>
        <v>0</v>
      </c>
      <c r="E176" s="8">
        <f>SUM(E172:E175)</f>
        <v>0</v>
      </c>
      <c r="F176" s="8">
        <f>SUM(F172:F175)</f>
        <v>0</v>
      </c>
      <c r="G176" s="147"/>
      <c r="H176" s="8">
        <f>SUM(H172:H175)</f>
        <v>0</v>
      </c>
      <c r="I176" s="8">
        <f>SUM(I172:I175)</f>
        <v>0</v>
      </c>
      <c r="J176" s="8">
        <f>SUM(J172:J175)</f>
        <v>0</v>
      </c>
      <c r="K176" s="147"/>
      <c r="L176" s="8">
        <f>SUM(L172:L175)</f>
        <v>0</v>
      </c>
      <c r="M176" s="8">
        <f>SUM(M172:M175)</f>
        <v>0</v>
      </c>
      <c r="N176" s="8">
        <f>SUM(N172:N175)</f>
        <v>0</v>
      </c>
      <c r="O176" s="147"/>
      <c r="P176" s="8">
        <f>SUM(P172:P175)</f>
        <v>0</v>
      </c>
      <c r="Q176" s="8">
        <f>SUM(Q172:Q175)</f>
        <v>0</v>
      </c>
      <c r="R176" s="8">
        <f>SUM(R172:R175)</f>
        <v>0</v>
      </c>
      <c r="S176" s="147"/>
      <c r="T176" s="8">
        <f>SUM(T172:T175)</f>
        <v>0</v>
      </c>
      <c r="U176" s="8">
        <f>SUM(U172:U175)</f>
        <v>0</v>
      </c>
      <c r="V176" s="8">
        <f>SUM(V172:V175)</f>
        <v>0</v>
      </c>
      <c r="W176" s="147"/>
      <c r="X176" s="8">
        <f>SUM(X172:X175)</f>
        <v>0</v>
      </c>
      <c r="Y176" s="8">
        <f>SUM(Y172:Y175)</f>
        <v>0</v>
      </c>
      <c r="Z176" s="8">
        <f>SUM(Z172:Z175)</f>
        <v>0</v>
      </c>
      <c r="AA176" s="147"/>
      <c r="AB176" s="8">
        <f>SUM(AB172:AB175)</f>
        <v>0</v>
      </c>
      <c r="AC176" s="8">
        <f>SUM(AC172:AC175)</f>
        <v>0</v>
      </c>
      <c r="AD176" s="8">
        <f>SUM(AD172:AD175)</f>
        <v>0</v>
      </c>
      <c r="AE176" s="8">
        <f>SUM(F176,J176,N176,R176,V176,Z176,AD176)</f>
        <v>0</v>
      </c>
      <c r="AF176" s="122">
        <v>0</v>
      </c>
      <c r="AG176" s="123"/>
      <c r="AJ176" s="18"/>
      <c r="AK176" s="18"/>
      <c r="AL176" s="18"/>
    </row>
    <row r="177" spans="1:38" ht="15" thickBot="1">
      <c r="A177" s="124">
        <f>COUNTIF(C178:AC178,"Cannot Convert")</f>
        <v>0</v>
      </c>
      <c r="B177" s="125" t="s">
        <v>38</v>
      </c>
      <c r="C177" s="126" t="str">
        <f>IF(AND(E176&gt;$AA$1,D176&gt;$X$1),"ILLEGAL",IF(E176&gt;$AA$1,"Full-Time Driver",""))</f>
        <v/>
      </c>
      <c r="D177" s="127"/>
      <c r="E177" s="128"/>
      <c r="F177" s="127"/>
      <c r="G177" s="126" t="str">
        <f>IF(AND(I176&gt;$AA$1,H176&gt;$X$1),"ILLEGAL",IF(I176&gt;$AA$1,"Full-Time Driver",""))</f>
        <v/>
      </c>
      <c r="H177" s="127"/>
      <c r="I177" s="128"/>
      <c r="J177" s="127"/>
      <c r="K177" s="126" t="str">
        <f>IF(AND(M176&gt;$AA$1,L176&gt;$X$1),"ILLEGAL",IF(M176&gt;$AA$1,"Full-Time Driver",""))</f>
        <v/>
      </c>
      <c r="L177" s="127"/>
      <c r="M177" s="128"/>
      <c r="N177" s="127"/>
      <c r="O177" s="126" t="str">
        <f>IF(AND(Q176&gt;$AA$1,P176&gt;$X$1),"ILLEGAL",IF(Q176&gt;$AA$1,"Full-Time Driver",""))</f>
        <v/>
      </c>
      <c r="P177" s="127"/>
      <c r="Q177" s="128"/>
      <c r="R177" s="127"/>
      <c r="S177" s="126" t="str">
        <f>IF(AND(U176&gt;$AA$1,T176&gt;$X$1),"ILLEGAL",IF(U176&gt;$AA$1,"Full-Time Driver",""))</f>
        <v/>
      </c>
      <c r="T177" s="127"/>
      <c r="U177" s="128"/>
      <c r="V177" s="127"/>
      <c r="W177" s="126" t="str">
        <f>IF(AND(Y176&gt;$AA$1,X176&gt;$X$1),"ILLEGAL",IF(Y176&gt;$AA$1,"Full-Time Driver",""))</f>
        <v/>
      </c>
      <c r="X177" s="127"/>
      <c r="Y177" s="128"/>
      <c r="Z177" s="127"/>
      <c r="AA177" s="126" t="str">
        <f>IF(AND(AC176&gt;$AA$1,AB176&gt;$X$1),"ILLEGAL",IF(AC176&gt;$AA$1,"Full-Time Driver",""))</f>
        <v/>
      </c>
      <c r="AB177" s="127"/>
      <c r="AC177" s="128"/>
      <c r="AD177" s="128"/>
      <c r="AE177" s="126" t="str">
        <f>IF($AE$1&lt;AE176,"Working Time Policy Breach","Compliant to Working Time Policy")</f>
        <v>Compliant to Working Time Policy</v>
      </c>
      <c r="AF177" s="128"/>
      <c r="AG177" s="128"/>
      <c r="AJ177" s="18"/>
      <c r="AK177" s="18"/>
      <c r="AL177" s="18"/>
    </row>
    <row r="178" spans="1:38" s="75" customFormat="1" ht="14.1" customHeight="1" thickTop="1" thickBot="1">
      <c r="A178" s="129" t="str">
        <f>IF(A177&gt;0,"Cannot Convert","")</f>
        <v/>
      </c>
      <c r="B178" s="135" t="s">
        <v>11</v>
      </c>
      <c r="C178" s="131" t="str">
        <f>IF(D176&gt;$X$1,"Cannot Convert","")</f>
        <v/>
      </c>
      <c r="D178" s="132"/>
      <c r="E178" s="133"/>
      <c r="F178" s="132"/>
      <c r="G178" s="131" t="str">
        <f>IF(H176&gt;$X$1,"Cannot Convert","")</f>
        <v/>
      </c>
      <c r="H178" s="132"/>
      <c r="I178" s="133"/>
      <c r="J178" s="132"/>
      <c r="K178" s="131" t="str">
        <f>IF(L176&gt;$X$1,"Cannot Convert","")</f>
        <v/>
      </c>
      <c r="L178" s="132"/>
      <c r="M178" s="133"/>
      <c r="N178" s="132"/>
      <c r="O178" s="131" t="str">
        <f>IF(P176&gt;$X$1,"Cannot Convert","")</f>
        <v/>
      </c>
      <c r="P178" s="132"/>
      <c r="Q178" s="133"/>
      <c r="R178" s="132"/>
      <c r="S178" s="131" t="str">
        <f>IF(T176&gt;$X$1,"Cannot Convert","")</f>
        <v/>
      </c>
      <c r="T178" s="132"/>
      <c r="U178" s="133"/>
      <c r="V178" s="132"/>
      <c r="W178" s="131" t="str">
        <f>IF(X176&gt;$X$1,"Cannot Convert","")</f>
        <v/>
      </c>
      <c r="X178" s="132"/>
      <c r="Y178" s="133"/>
      <c r="Z178" s="132"/>
      <c r="AA178" s="131" t="str">
        <f>IF(AB176&gt;$X$1,"Cannot Convert","")</f>
        <v/>
      </c>
      <c r="AB178" s="132"/>
      <c r="AC178" s="133"/>
      <c r="AD178" s="133"/>
      <c r="AE178" s="134" t="s">
        <v>39</v>
      </c>
      <c r="AF178" s="133"/>
      <c r="AG178" s="133"/>
      <c r="AJ178" s="18"/>
      <c r="AK178" s="18"/>
      <c r="AL178" s="18"/>
    </row>
    <row r="179" spans="1:38" ht="25.5" thickTop="1" thickBot="1">
      <c r="A179" s="101" t="s">
        <v>23</v>
      </c>
      <c r="B179" s="102"/>
      <c r="C179" s="103" t="s">
        <v>24</v>
      </c>
      <c r="D179" s="104" t="s">
        <v>25</v>
      </c>
      <c r="E179" s="104" t="s">
        <v>26</v>
      </c>
      <c r="F179" s="105" t="s">
        <v>27</v>
      </c>
      <c r="G179" s="103" t="s">
        <v>24</v>
      </c>
      <c r="H179" s="104" t="s">
        <v>25</v>
      </c>
      <c r="I179" s="104" t="s">
        <v>26</v>
      </c>
      <c r="J179" s="105" t="s">
        <v>27</v>
      </c>
      <c r="K179" s="103" t="s">
        <v>24</v>
      </c>
      <c r="L179" s="104" t="s">
        <v>25</v>
      </c>
      <c r="M179" s="104" t="s">
        <v>26</v>
      </c>
      <c r="N179" s="105" t="s">
        <v>27</v>
      </c>
      <c r="O179" s="103" t="s">
        <v>24</v>
      </c>
      <c r="P179" s="104" t="s">
        <v>25</v>
      </c>
      <c r="Q179" s="104" t="s">
        <v>26</v>
      </c>
      <c r="R179" s="105" t="s">
        <v>27</v>
      </c>
      <c r="S179" s="103" t="s">
        <v>24</v>
      </c>
      <c r="T179" s="104" t="s">
        <v>25</v>
      </c>
      <c r="U179" s="104" t="s">
        <v>26</v>
      </c>
      <c r="V179" s="105" t="s">
        <v>27</v>
      </c>
      <c r="W179" s="103" t="s">
        <v>24</v>
      </c>
      <c r="X179" s="104" t="s">
        <v>25</v>
      </c>
      <c r="Y179" s="104" t="s">
        <v>26</v>
      </c>
      <c r="Z179" s="105" t="s">
        <v>27</v>
      </c>
      <c r="AA179" s="103" t="s">
        <v>24</v>
      </c>
      <c r="AB179" s="104" t="s">
        <v>25</v>
      </c>
      <c r="AC179" s="106" t="s">
        <v>26</v>
      </c>
      <c r="AD179" s="105" t="s">
        <v>27</v>
      </c>
      <c r="AE179" s="107" t="s">
        <v>28</v>
      </c>
      <c r="AF179" s="104" t="s">
        <v>29</v>
      </c>
      <c r="AG179" s="104" t="s">
        <v>30</v>
      </c>
      <c r="AJ179" s="18"/>
      <c r="AK179" s="18"/>
      <c r="AL179" s="18"/>
    </row>
    <row r="180" spans="1:38" ht="16.5" thickBot="1">
      <c r="A180" s="63"/>
      <c r="B180" s="108" t="s">
        <v>32</v>
      </c>
      <c r="C180" s="1"/>
      <c r="D180" s="4" t="str">
        <f>IF(ISERROR(VLOOKUP(C180,data,3,FALSE)),"",VLOOKUP(C180,data,3,FALSE))</f>
        <v/>
      </c>
      <c r="E180" s="4" t="str">
        <f>IF(ISERROR(VLOOKUP(C180,data,4,FALSE)),"",VLOOKUP(C180,data,4,FALSE))</f>
        <v/>
      </c>
      <c r="F180" s="20" t="str">
        <f>IF(ISERROR(VLOOKUP(C180,data,5,FALSE)),"",VLOOKUP(C180,data,5,FALSE))</f>
        <v/>
      </c>
      <c r="G180" s="1"/>
      <c r="H180" s="4" t="str">
        <f>IF(ISERROR(VLOOKUP(G180,data,6,FALSE)),"",VLOOKUP(G180,data,6,FALSE))</f>
        <v/>
      </c>
      <c r="I180" s="4" t="str">
        <f>IF(ISERROR(VLOOKUP(G180,data,7,FALSE)),"",VLOOKUP(G180,data,7,FALSE))</f>
        <v/>
      </c>
      <c r="J180" s="20" t="str">
        <f>IF(ISERROR(VLOOKUP(G180,data,8,FALSE)),"",VLOOKUP(G180,data,8,FALSE))</f>
        <v/>
      </c>
      <c r="K180" s="1"/>
      <c r="L180" s="4" t="str">
        <f>IF(ISERROR(VLOOKUP(K180,data,9,FALSE)),"",VLOOKUP(K180,data,9,FALSE))</f>
        <v/>
      </c>
      <c r="M180" s="4" t="str">
        <f>IF(ISERROR(VLOOKUP(K180,data,10,FALSE)),"",VLOOKUP(K180,data,10,FALSE))</f>
        <v/>
      </c>
      <c r="N180" s="20" t="str">
        <f>IF(ISERROR(VLOOKUP(K180,data,11,FALSE)),"",VLOOKUP(K180,data,11,FALSE))</f>
        <v/>
      </c>
      <c r="O180" s="1"/>
      <c r="P180" s="4" t="str">
        <f>IF(ISERROR(VLOOKUP(O180,data,12,FALSE)),"",VLOOKUP(O180,data,12,FALSE))</f>
        <v/>
      </c>
      <c r="Q180" s="4" t="str">
        <f>IF(ISERROR(VLOOKUP(O180,data,13,FALSE)),"",VLOOKUP(O180,data,13,FALSE))</f>
        <v/>
      </c>
      <c r="R180" s="20" t="str">
        <f>IF(ISERROR(VLOOKUP(O180,data,14,FALSE)),"",VLOOKUP(O180,data,14,FALSE))</f>
        <v/>
      </c>
      <c r="S180" s="1"/>
      <c r="T180" s="4" t="str">
        <f>IF(ISERROR(VLOOKUP(S180,data,15,FALSE)),"",VLOOKUP(S180,data,15,FALSE))</f>
        <v/>
      </c>
      <c r="U180" s="4" t="str">
        <f>IF(ISERROR(VLOOKUP(S180,data,16,FALSE)),"",VLOOKUP(S180,data,16,FALSE))</f>
        <v/>
      </c>
      <c r="V180" s="20" t="str">
        <f>IF(ISERROR(VLOOKUP(S180,data,17,FALSE)),"",VLOOKUP(S180,data,17,FALSE))</f>
        <v/>
      </c>
      <c r="W180" s="1"/>
      <c r="X180" s="4" t="str">
        <f>IF(ISERROR(VLOOKUP(W180,data,18,FALSE)),"",VLOOKUP(W180,data,18,FALSE))</f>
        <v/>
      </c>
      <c r="Y180" s="4" t="str">
        <f>IF(ISERROR(VLOOKUP(W180,data,19,FALSE)),"",VLOOKUP(W180,data,19,FALSE))</f>
        <v/>
      </c>
      <c r="Z180" s="20" t="str">
        <f>IF(ISERROR(VLOOKUP(W180,data,20,FALSE)),"",VLOOKUP(W180,data,20,FALSE))</f>
        <v/>
      </c>
      <c r="AA180" s="1"/>
      <c r="AB180" s="4" t="str">
        <f>IF(ISERROR(VLOOKUP(AA180,data,21,FALSE)),"",VLOOKUP(AA180,data,21,FALSE))</f>
        <v/>
      </c>
      <c r="AC180" s="6" t="str">
        <f>IF(ISERROR(VLOOKUP(AA180,data,22,FALSE)),"",VLOOKUP(AA180,data,22,FALSE))</f>
        <v/>
      </c>
      <c r="AD180" s="6" t="str">
        <f>IF(ISERROR(VLOOKUP(AA180,data,23,FALSE)),"",VLOOKUP(AA180,data,23,FALSE))</f>
        <v/>
      </c>
      <c r="AE180" s="112"/>
      <c r="AF180" s="112"/>
      <c r="AG180" s="112"/>
      <c r="AJ180" s="143"/>
      <c r="AK180" s="143"/>
      <c r="AL180" s="143"/>
    </row>
    <row r="181" spans="1:38" ht="15" thickBot="1">
      <c r="A181" s="113" t="s">
        <v>33</v>
      </c>
      <c r="B181" s="114" t="s">
        <v>34</v>
      </c>
      <c r="C181" s="1"/>
      <c r="D181" s="4" t="str">
        <f>IF(ISERROR(VLOOKUP(C181,data,3,FALSE)),"",VLOOKUP(C181,data,3,FALSE))</f>
        <v/>
      </c>
      <c r="E181" s="4" t="str">
        <f>IF(ISERROR(VLOOKUP(C181,data,4,FALSE)),"",VLOOKUP(C181,data,4,FALSE))</f>
        <v/>
      </c>
      <c r="F181" s="20" t="str">
        <f>IF(ISERROR(VLOOKUP(C181,data,5,FALSE)),"",VLOOKUP(C181,data,5,FALSE))</f>
        <v/>
      </c>
      <c r="G181" s="1"/>
      <c r="H181" s="4" t="str">
        <f>IF(ISERROR(VLOOKUP(G181,data,6,FALSE)),"",VLOOKUP(G181,data,6,FALSE))</f>
        <v/>
      </c>
      <c r="I181" s="4" t="str">
        <f>IF(ISERROR(VLOOKUP(G181,data,7,FALSE)),"",VLOOKUP(G181,data,7,FALSE))</f>
        <v/>
      </c>
      <c r="J181" s="20" t="str">
        <f>IF(ISERROR(VLOOKUP(G181,data,8,FALSE)),"",VLOOKUP(G181,data,8,FALSE))</f>
        <v/>
      </c>
      <c r="K181" s="1"/>
      <c r="L181" s="4" t="str">
        <f>IF(ISERROR(VLOOKUP(K181,data,9,FALSE)),"",VLOOKUP(K181,data,9,FALSE))</f>
        <v/>
      </c>
      <c r="M181" s="4" t="str">
        <f>IF(ISERROR(VLOOKUP(K181,data,10,FALSE)),"",VLOOKUP(K181,data,10,FALSE))</f>
        <v/>
      </c>
      <c r="N181" s="20" t="str">
        <f>IF(ISERROR(VLOOKUP(K181,data,11,FALSE)),"",VLOOKUP(K181,data,11,FALSE))</f>
        <v/>
      </c>
      <c r="O181" s="1"/>
      <c r="P181" s="4" t="str">
        <f>IF(ISERROR(VLOOKUP(O181,data,12,FALSE)),"",VLOOKUP(O181,data,12,FALSE))</f>
        <v/>
      </c>
      <c r="Q181" s="4" t="str">
        <f>IF(ISERROR(VLOOKUP(O181,data,13,FALSE)),"",VLOOKUP(O181,data,13,FALSE))</f>
        <v/>
      </c>
      <c r="R181" s="20" t="str">
        <f>IF(ISERROR(VLOOKUP(O181,data,14,FALSE)),"",VLOOKUP(O181,data,14,FALSE))</f>
        <v/>
      </c>
      <c r="S181" s="1"/>
      <c r="T181" s="4" t="str">
        <f>IF(ISERROR(VLOOKUP(S181,data,15,FALSE)),"",VLOOKUP(S181,data,15,FALSE))</f>
        <v/>
      </c>
      <c r="U181" s="4" t="str">
        <f>IF(ISERROR(VLOOKUP(S181,data,16,FALSE)),"",VLOOKUP(S181,data,16,FALSE))</f>
        <v/>
      </c>
      <c r="V181" s="20" t="str">
        <f>IF(ISERROR(VLOOKUP(S181,data,17,FALSE)),"",VLOOKUP(S181,data,17,FALSE))</f>
        <v/>
      </c>
      <c r="W181" s="1"/>
      <c r="X181" s="4" t="str">
        <f>IF(ISERROR(VLOOKUP(W181,data,18,FALSE)),"",VLOOKUP(W181,data,18,FALSE))</f>
        <v/>
      </c>
      <c r="Y181" s="4" t="str">
        <f>IF(ISERROR(VLOOKUP(W181,data,19,FALSE)),"",VLOOKUP(W181,data,19,FALSE))</f>
        <v/>
      </c>
      <c r="Z181" s="20" t="str">
        <f>IF(ISERROR(VLOOKUP(W181,data,20,FALSE)),"",VLOOKUP(W181,data,20,FALSE))</f>
        <v/>
      </c>
      <c r="AA181" s="1"/>
      <c r="AB181" s="4" t="str">
        <f>IF(ISERROR(VLOOKUP(AA181,data,21,FALSE)),"",VLOOKUP(AA181,data,21,FALSE))</f>
        <v/>
      </c>
      <c r="AC181" s="6" t="str">
        <f>IF(ISERROR(VLOOKUP(AA181,data,22,FALSE)),"",VLOOKUP(AA181,data,22,FALSE))</f>
        <v/>
      </c>
      <c r="AD181" s="6" t="str">
        <f>IF(ISERROR(VLOOKUP(AA181,data,23,FALSE)),"",VLOOKUP(AA181,data,23,FALSE))</f>
        <v/>
      </c>
      <c r="AE181" s="112" t="str">
        <f>IF(ISERROR(VLOOKUP(#REF!,data,13,FALSE)),"",VLOOKUP(#REF!,data,13,FALSE))</f>
        <v/>
      </c>
      <c r="AF181" s="112"/>
      <c r="AG181" s="112"/>
      <c r="AJ181" s="144"/>
      <c r="AK181" s="144"/>
      <c r="AL181" s="144"/>
    </row>
    <row r="182" spans="1:38" ht="15" thickBot="1">
      <c r="A182" s="62"/>
      <c r="B182" s="114" t="s">
        <v>35</v>
      </c>
      <c r="C182" s="22"/>
      <c r="D182" s="115"/>
      <c r="E182" s="115"/>
      <c r="F182" s="116"/>
      <c r="G182" s="22"/>
      <c r="H182" s="115"/>
      <c r="I182" s="115"/>
      <c r="J182" s="116"/>
      <c r="K182" s="22"/>
      <c r="L182" s="115"/>
      <c r="M182" s="115"/>
      <c r="N182" s="116"/>
      <c r="O182" s="22"/>
      <c r="P182" s="115"/>
      <c r="Q182" s="115"/>
      <c r="R182" s="116"/>
      <c r="S182" s="22"/>
      <c r="T182" s="115"/>
      <c r="U182" s="115"/>
      <c r="V182" s="116"/>
      <c r="W182" s="22"/>
      <c r="X182" s="115"/>
      <c r="Y182" s="115"/>
      <c r="Z182" s="116"/>
      <c r="AA182" s="22"/>
      <c r="AB182" s="115"/>
      <c r="AC182" s="117"/>
      <c r="AD182" s="117"/>
      <c r="AE182" s="112" t="str">
        <f>IF(ISERROR(VLOOKUP(#REF!,data,13,FALSE)),"",VLOOKUP(#REF!,data,13,FALSE))</f>
        <v/>
      </c>
      <c r="AF182" s="112"/>
      <c r="AG182" s="112"/>
      <c r="AJ182" s="145"/>
      <c r="AK182" s="146"/>
      <c r="AL182" s="146"/>
    </row>
    <row r="183" spans="1:38" ht="12.75" thickBot="1">
      <c r="A183" s="118" t="str">
        <f>IF(C185="ILLEGAL","ILLEGAL","")</f>
        <v/>
      </c>
      <c r="B183" s="114" t="s">
        <v>36</v>
      </c>
      <c r="C183" s="2"/>
      <c r="D183" s="5"/>
      <c r="E183" s="5"/>
      <c r="F183" s="21"/>
      <c r="G183" s="2"/>
      <c r="H183" s="5"/>
      <c r="I183" s="5"/>
      <c r="J183" s="21"/>
      <c r="K183" s="2"/>
      <c r="L183" s="5"/>
      <c r="M183" s="5"/>
      <c r="N183" s="21"/>
      <c r="O183" s="2"/>
      <c r="P183" s="5"/>
      <c r="Q183" s="5"/>
      <c r="R183" s="21"/>
      <c r="S183" s="2"/>
      <c r="T183" s="5"/>
      <c r="U183" s="5"/>
      <c r="V183" s="21"/>
      <c r="W183" s="2"/>
      <c r="X183" s="5"/>
      <c r="Y183" s="5"/>
      <c r="Z183" s="21"/>
      <c r="AA183" s="2"/>
      <c r="AB183" s="5"/>
      <c r="AC183" s="7"/>
      <c r="AD183" s="7"/>
      <c r="AE183" s="17"/>
      <c r="AF183" s="17"/>
      <c r="AG183" s="17"/>
    </row>
    <row r="184" spans="1:38" ht="16.5" thickBot="1">
      <c r="A184" s="119"/>
      <c r="B184" s="120" t="s">
        <v>37</v>
      </c>
      <c r="C184" s="3"/>
      <c r="D184" s="8">
        <f>SUM(D180:D183)</f>
        <v>0</v>
      </c>
      <c r="E184" s="8">
        <f>SUM(E180:E183)</f>
        <v>0</v>
      </c>
      <c r="F184" s="8">
        <f>SUM(F180:F183)</f>
        <v>0</v>
      </c>
      <c r="G184" s="147"/>
      <c r="H184" s="8">
        <f>SUM(H180:H183)</f>
        <v>0</v>
      </c>
      <c r="I184" s="8">
        <f>SUM(I180:I183)</f>
        <v>0</v>
      </c>
      <c r="J184" s="8">
        <f>SUM(J180:J183)</f>
        <v>0</v>
      </c>
      <c r="K184" s="147"/>
      <c r="L184" s="8">
        <f>SUM(L180:L183)</f>
        <v>0</v>
      </c>
      <c r="M184" s="8">
        <f>SUM(M180:M183)</f>
        <v>0</v>
      </c>
      <c r="N184" s="8">
        <f>SUM(N180:N183)</f>
        <v>0</v>
      </c>
      <c r="O184" s="147"/>
      <c r="P184" s="8">
        <f>SUM(P180:P183)</f>
        <v>0</v>
      </c>
      <c r="Q184" s="8">
        <f>SUM(Q180:Q183)</f>
        <v>0</v>
      </c>
      <c r="R184" s="8">
        <f>SUM(R180:R183)</f>
        <v>0</v>
      </c>
      <c r="S184" s="147"/>
      <c r="T184" s="8">
        <f>SUM(T180:T183)</f>
        <v>0</v>
      </c>
      <c r="U184" s="8">
        <f>SUM(U180:U183)</f>
        <v>0</v>
      </c>
      <c r="V184" s="8">
        <f>SUM(V180:V183)</f>
        <v>0</v>
      </c>
      <c r="W184" s="147"/>
      <c r="X184" s="8">
        <f>SUM(X180:X183)</f>
        <v>0</v>
      </c>
      <c r="Y184" s="8">
        <f>SUM(Y180:Y183)</f>
        <v>0</v>
      </c>
      <c r="Z184" s="8">
        <f>SUM(Z180:Z183)</f>
        <v>0</v>
      </c>
      <c r="AA184" s="147"/>
      <c r="AB184" s="8">
        <f>SUM(AB180:AB183)</f>
        <v>0</v>
      </c>
      <c r="AC184" s="8">
        <f>SUM(AC180:AC183)</f>
        <v>0</v>
      </c>
      <c r="AD184" s="8">
        <f>SUM(AD180:AD183)</f>
        <v>0</v>
      </c>
      <c r="AE184" s="8">
        <f>SUM(F184,J184,N184,R184,V184,Z184,AD184)</f>
        <v>0</v>
      </c>
      <c r="AF184" s="122">
        <v>0</v>
      </c>
      <c r="AG184" s="123"/>
    </row>
    <row r="185" spans="1:38" ht="15" thickBot="1">
      <c r="A185" s="124">
        <f>COUNTIF(C186:AC186,"Cannot Convert")</f>
        <v>0</v>
      </c>
      <c r="B185" s="125" t="s">
        <v>38</v>
      </c>
      <c r="C185" s="126" t="str">
        <f>IF(AND(E184&gt;$AA$1,D184&gt;$X$1),"ILLEGAL",IF(E184&gt;$AA$1,"Full-Time Driver",""))</f>
        <v/>
      </c>
      <c r="D185" s="127"/>
      <c r="E185" s="128"/>
      <c r="F185" s="127"/>
      <c r="G185" s="126" t="str">
        <f>IF(AND(I184&gt;$AA$1,H184&gt;$X$1),"ILLEGAL",IF(I184&gt;$AA$1,"Full-Time Driver",""))</f>
        <v/>
      </c>
      <c r="H185" s="127"/>
      <c r="I185" s="128"/>
      <c r="J185" s="127"/>
      <c r="K185" s="126" t="str">
        <f>IF(AND(M184&gt;$AA$1,L184&gt;$X$1),"ILLEGAL",IF(M184&gt;$AA$1,"Full-Time Driver",""))</f>
        <v/>
      </c>
      <c r="L185" s="127"/>
      <c r="M185" s="128"/>
      <c r="N185" s="127"/>
      <c r="O185" s="126" t="str">
        <f>IF(AND(Q184&gt;$AA$1,P184&gt;$X$1),"ILLEGAL",IF(Q184&gt;$AA$1,"Full-Time Driver",""))</f>
        <v/>
      </c>
      <c r="P185" s="127"/>
      <c r="Q185" s="128"/>
      <c r="R185" s="127"/>
      <c r="S185" s="126" t="str">
        <f>IF(AND(U184&gt;$AA$1,T184&gt;$X$1),"ILLEGAL",IF(U184&gt;$AA$1,"Full-Time Driver",""))</f>
        <v/>
      </c>
      <c r="T185" s="127"/>
      <c r="U185" s="128"/>
      <c r="V185" s="127"/>
      <c r="W185" s="126" t="str">
        <f>IF(AND(Y184&gt;$AA$1,X184&gt;$X$1),"ILLEGAL",IF(Y184&gt;$AA$1,"Full-Time Driver",""))</f>
        <v/>
      </c>
      <c r="X185" s="127"/>
      <c r="Y185" s="128"/>
      <c r="Z185" s="127"/>
      <c r="AA185" s="126" t="str">
        <f>IF(AND(AC184&gt;$AA$1,AB184&gt;$X$1),"ILLEGAL",IF(AC184&gt;$AA$1,"Full-Time Driver",""))</f>
        <v/>
      </c>
      <c r="AB185" s="127"/>
      <c r="AC185" s="128"/>
      <c r="AD185" s="128"/>
      <c r="AE185" s="126" t="str">
        <f>IF($AE$1&lt;AE184,"Working Time Policy Breach","Compliant to Working Time Policy")</f>
        <v>Compliant to Working Time Policy</v>
      </c>
      <c r="AF185" s="128"/>
      <c r="AG185" s="128"/>
    </row>
    <row r="186" spans="1:38" s="75" customFormat="1" ht="14.1" customHeight="1" thickTop="1" thickBot="1">
      <c r="A186" s="129" t="str">
        <f>IF(A185&gt;0,"Cannot Convert","")</f>
        <v/>
      </c>
      <c r="B186" s="135" t="s">
        <v>11</v>
      </c>
      <c r="C186" s="131" t="str">
        <f>IF(D184&gt;$X$1,"Cannot Convert","")</f>
        <v/>
      </c>
      <c r="D186" s="132"/>
      <c r="E186" s="133"/>
      <c r="F186" s="132"/>
      <c r="G186" s="131" t="str">
        <f>IF(H184&gt;$X$1,"Cannot Convert","")</f>
        <v/>
      </c>
      <c r="H186" s="132"/>
      <c r="I186" s="133"/>
      <c r="J186" s="132"/>
      <c r="K186" s="131" t="str">
        <f>IF(L184&gt;$X$1,"Cannot Convert","")</f>
        <v/>
      </c>
      <c r="L186" s="132"/>
      <c r="M186" s="133"/>
      <c r="N186" s="132"/>
      <c r="O186" s="131" t="str">
        <f>IF(P184&gt;$X$1,"Cannot Convert","")</f>
        <v/>
      </c>
      <c r="P186" s="132"/>
      <c r="Q186" s="133"/>
      <c r="R186" s="132"/>
      <c r="S186" s="131" t="str">
        <f>IF(T184&gt;$X$1,"Cannot Convert","")</f>
        <v/>
      </c>
      <c r="T186" s="132"/>
      <c r="U186" s="133"/>
      <c r="V186" s="132"/>
      <c r="W186" s="131" t="str">
        <f>IF(X184&gt;$X$1,"Cannot Convert","")</f>
        <v/>
      </c>
      <c r="X186" s="132"/>
      <c r="Y186" s="133"/>
      <c r="Z186" s="132"/>
      <c r="AA186" s="131" t="str">
        <f>IF(AB184&gt;$X$1,"Cannot Convert","")</f>
        <v/>
      </c>
      <c r="AB186" s="132"/>
      <c r="AC186" s="133"/>
      <c r="AD186" s="133"/>
      <c r="AE186" s="134" t="s">
        <v>39</v>
      </c>
      <c r="AF186" s="133"/>
      <c r="AG186" s="133"/>
    </row>
    <row r="187" spans="1:38" ht="25.5" thickTop="1" thickBot="1">
      <c r="A187" s="101" t="s">
        <v>23</v>
      </c>
      <c r="B187" s="102"/>
      <c r="C187" s="103" t="s">
        <v>24</v>
      </c>
      <c r="D187" s="104" t="s">
        <v>25</v>
      </c>
      <c r="E187" s="104" t="s">
        <v>26</v>
      </c>
      <c r="F187" s="105" t="s">
        <v>27</v>
      </c>
      <c r="G187" s="103" t="s">
        <v>24</v>
      </c>
      <c r="H187" s="104" t="s">
        <v>25</v>
      </c>
      <c r="I187" s="104" t="s">
        <v>26</v>
      </c>
      <c r="J187" s="105" t="s">
        <v>27</v>
      </c>
      <c r="K187" s="103" t="s">
        <v>24</v>
      </c>
      <c r="L187" s="104" t="s">
        <v>25</v>
      </c>
      <c r="M187" s="104" t="s">
        <v>26</v>
      </c>
      <c r="N187" s="105" t="s">
        <v>27</v>
      </c>
      <c r="O187" s="103" t="s">
        <v>24</v>
      </c>
      <c r="P187" s="104" t="s">
        <v>25</v>
      </c>
      <c r="Q187" s="104" t="s">
        <v>26</v>
      </c>
      <c r="R187" s="105" t="s">
        <v>27</v>
      </c>
      <c r="S187" s="103" t="s">
        <v>24</v>
      </c>
      <c r="T187" s="104" t="s">
        <v>25</v>
      </c>
      <c r="U187" s="104" t="s">
        <v>26</v>
      </c>
      <c r="V187" s="105" t="s">
        <v>27</v>
      </c>
      <c r="W187" s="103" t="s">
        <v>24</v>
      </c>
      <c r="X187" s="104" t="s">
        <v>25</v>
      </c>
      <c r="Y187" s="104" t="s">
        <v>26</v>
      </c>
      <c r="Z187" s="105" t="s">
        <v>27</v>
      </c>
      <c r="AA187" s="103" t="s">
        <v>24</v>
      </c>
      <c r="AB187" s="104" t="s">
        <v>25</v>
      </c>
      <c r="AC187" s="106" t="s">
        <v>26</v>
      </c>
      <c r="AD187" s="105" t="s">
        <v>27</v>
      </c>
      <c r="AE187" s="107" t="s">
        <v>28</v>
      </c>
      <c r="AF187" s="104" t="s">
        <v>29</v>
      </c>
      <c r="AG187" s="104" t="s">
        <v>30</v>
      </c>
    </row>
    <row r="188" spans="1:38" ht="12.75" thickBot="1">
      <c r="A188" s="63"/>
      <c r="B188" s="108" t="s">
        <v>32</v>
      </c>
      <c r="C188" s="1"/>
      <c r="D188" s="4" t="str">
        <f>IF(ISERROR(VLOOKUP(C188,data,3,FALSE)),"",VLOOKUP(C188,data,3,FALSE))</f>
        <v/>
      </c>
      <c r="E188" s="4" t="str">
        <f>IF(ISERROR(VLOOKUP(C188,data,4,FALSE)),"",VLOOKUP(C188,data,4,FALSE))</f>
        <v/>
      </c>
      <c r="F188" s="20" t="str">
        <f>IF(ISERROR(VLOOKUP(C188,data,5,FALSE)),"",VLOOKUP(C188,data,5,FALSE))</f>
        <v/>
      </c>
      <c r="G188" s="1"/>
      <c r="H188" s="4" t="str">
        <f>IF(ISERROR(VLOOKUP(G188,data,6,FALSE)),"",VLOOKUP(G188,data,6,FALSE))</f>
        <v/>
      </c>
      <c r="I188" s="4" t="str">
        <f>IF(ISERROR(VLOOKUP(G188,data,7,FALSE)),"",VLOOKUP(G188,data,7,FALSE))</f>
        <v/>
      </c>
      <c r="J188" s="20" t="str">
        <f>IF(ISERROR(VLOOKUP(G188,data,8,FALSE)),"",VLOOKUP(G188,data,8,FALSE))</f>
        <v/>
      </c>
      <c r="K188" s="1"/>
      <c r="L188" s="4" t="str">
        <f>IF(ISERROR(VLOOKUP(K188,data,9,FALSE)),"",VLOOKUP(K188,data,9,FALSE))</f>
        <v/>
      </c>
      <c r="M188" s="4" t="str">
        <f>IF(ISERROR(VLOOKUP(K188,data,10,FALSE)),"",VLOOKUP(K188,data,10,FALSE))</f>
        <v/>
      </c>
      <c r="N188" s="20" t="str">
        <f>IF(ISERROR(VLOOKUP(K188,data,11,FALSE)),"",VLOOKUP(K188,data,11,FALSE))</f>
        <v/>
      </c>
      <c r="O188" s="1"/>
      <c r="P188" s="4" t="str">
        <f>IF(ISERROR(VLOOKUP(O188,data,12,FALSE)),"",VLOOKUP(O188,data,12,FALSE))</f>
        <v/>
      </c>
      <c r="Q188" s="4" t="str">
        <f>IF(ISERROR(VLOOKUP(O188,data,13,FALSE)),"",VLOOKUP(O188,data,13,FALSE))</f>
        <v/>
      </c>
      <c r="R188" s="20" t="str">
        <f>IF(ISERROR(VLOOKUP(O188,data,14,FALSE)),"",VLOOKUP(O188,data,14,FALSE))</f>
        <v/>
      </c>
      <c r="S188" s="1"/>
      <c r="T188" s="4" t="str">
        <f>IF(ISERROR(VLOOKUP(S188,data,15,FALSE)),"",VLOOKUP(S188,data,15,FALSE))</f>
        <v/>
      </c>
      <c r="U188" s="4" t="str">
        <f>IF(ISERROR(VLOOKUP(S188,data,16,FALSE)),"",VLOOKUP(S188,data,16,FALSE))</f>
        <v/>
      </c>
      <c r="V188" s="20" t="str">
        <f>IF(ISERROR(VLOOKUP(S188,data,17,FALSE)),"",VLOOKUP(S188,data,17,FALSE))</f>
        <v/>
      </c>
      <c r="W188" s="1"/>
      <c r="X188" s="4" t="str">
        <f>IF(ISERROR(VLOOKUP(W188,data,18,FALSE)),"",VLOOKUP(W188,data,18,FALSE))</f>
        <v/>
      </c>
      <c r="Y188" s="4" t="str">
        <f>IF(ISERROR(VLOOKUP(W188,data,19,FALSE)),"",VLOOKUP(W188,data,19,FALSE))</f>
        <v/>
      </c>
      <c r="Z188" s="20" t="str">
        <f>IF(ISERROR(VLOOKUP(W188,data,20,FALSE)),"",VLOOKUP(W188,data,20,FALSE))</f>
        <v/>
      </c>
      <c r="AA188" s="1"/>
      <c r="AB188" s="4" t="str">
        <f>IF(ISERROR(VLOOKUP(AA188,data,21,FALSE)),"",VLOOKUP(AA188,data,21,FALSE))</f>
        <v/>
      </c>
      <c r="AC188" s="6" t="str">
        <f>IF(ISERROR(VLOOKUP(AA188,data,22,FALSE)),"",VLOOKUP(AA188,data,22,FALSE))</f>
        <v/>
      </c>
      <c r="AD188" s="6" t="str">
        <f>IF(ISERROR(VLOOKUP(AA188,data,23,FALSE)),"",VLOOKUP(AA188,data,23,FALSE))</f>
        <v/>
      </c>
      <c r="AE188" s="112"/>
      <c r="AF188" s="112"/>
      <c r="AG188" s="112"/>
    </row>
    <row r="189" spans="1:38" ht="12.75" thickBot="1">
      <c r="A189" s="113" t="s">
        <v>33</v>
      </c>
      <c r="B189" s="114" t="s">
        <v>34</v>
      </c>
      <c r="C189" s="1"/>
      <c r="D189" s="4" t="str">
        <f>IF(ISERROR(VLOOKUP(C189,data,3,FALSE)),"",VLOOKUP(C189,data,3,FALSE))</f>
        <v/>
      </c>
      <c r="E189" s="4" t="str">
        <f>IF(ISERROR(VLOOKUP(C189,data,4,FALSE)),"",VLOOKUP(C189,data,4,FALSE))</f>
        <v/>
      </c>
      <c r="F189" s="20" t="str">
        <f>IF(ISERROR(VLOOKUP(C189,data,5,FALSE)),"",VLOOKUP(C189,data,5,FALSE))</f>
        <v/>
      </c>
      <c r="G189" s="1"/>
      <c r="H189" s="4" t="str">
        <f>IF(ISERROR(VLOOKUP(G189,data,6,FALSE)),"",VLOOKUP(G189,data,6,FALSE))</f>
        <v/>
      </c>
      <c r="I189" s="4" t="str">
        <f>IF(ISERROR(VLOOKUP(G189,data,7,FALSE)),"",VLOOKUP(G189,data,7,FALSE))</f>
        <v/>
      </c>
      <c r="J189" s="20" t="str">
        <f>IF(ISERROR(VLOOKUP(G189,data,8,FALSE)),"",VLOOKUP(G189,data,8,FALSE))</f>
        <v/>
      </c>
      <c r="K189" s="1"/>
      <c r="L189" s="4" t="str">
        <f>IF(ISERROR(VLOOKUP(K189,data,9,FALSE)),"",VLOOKUP(K189,data,9,FALSE))</f>
        <v/>
      </c>
      <c r="M189" s="4" t="str">
        <f>IF(ISERROR(VLOOKUP(K189,data,10,FALSE)),"",VLOOKUP(K189,data,10,FALSE))</f>
        <v/>
      </c>
      <c r="N189" s="20" t="str">
        <f>IF(ISERROR(VLOOKUP(K189,data,11,FALSE)),"",VLOOKUP(K189,data,11,FALSE))</f>
        <v/>
      </c>
      <c r="O189" s="1"/>
      <c r="P189" s="4" t="str">
        <f>IF(ISERROR(VLOOKUP(O189,data,12,FALSE)),"",VLOOKUP(O189,data,12,FALSE))</f>
        <v/>
      </c>
      <c r="Q189" s="4" t="str">
        <f>IF(ISERROR(VLOOKUP(O189,data,13,FALSE)),"",VLOOKUP(O189,data,13,FALSE))</f>
        <v/>
      </c>
      <c r="R189" s="20" t="str">
        <f>IF(ISERROR(VLOOKUP(O189,data,14,FALSE)),"",VLOOKUP(O189,data,14,FALSE))</f>
        <v/>
      </c>
      <c r="S189" s="1"/>
      <c r="T189" s="4" t="str">
        <f>IF(ISERROR(VLOOKUP(S189,data,15,FALSE)),"",VLOOKUP(S189,data,15,FALSE))</f>
        <v/>
      </c>
      <c r="U189" s="4" t="str">
        <f>IF(ISERROR(VLOOKUP(S189,data,16,FALSE)),"",VLOOKUP(S189,data,16,FALSE))</f>
        <v/>
      </c>
      <c r="V189" s="20" t="str">
        <f>IF(ISERROR(VLOOKUP(S189,data,17,FALSE)),"",VLOOKUP(S189,data,17,FALSE))</f>
        <v/>
      </c>
      <c r="W189" s="1"/>
      <c r="X189" s="4" t="str">
        <f>IF(ISERROR(VLOOKUP(W189,data,18,FALSE)),"",VLOOKUP(W189,data,18,FALSE))</f>
        <v/>
      </c>
      <c r="Y189" s="4" t="str">
        <f>IF(ISERROR(VLOOKUP(W189,data,19,FALSE)),"",VLOOKUP(W189,data,19,FALSE))</f>
        <v/>
      </c>
      <c r="Z189" s="20" t="str">
        <f>IF(ISERROR(VLOOKUP(W189,data,20,FALSE)),"",VLOOKUP(W189,data,20,FALSE))</f>
        <v/>
      </c>
      <c r="AA189" s="1"/>
      <c r="AB189" s="4" t="str">
        <f>IF(ISERROR(VLOOKUP(AA189,data,21,FALSE)),"",VLOOKUP(AA189,data,21,FALSE))</f>
        <v/>
      </c>
      <c r="AC189" s="6" t="str">
        <f>IF(ISERROR(VLOOKUP(AA189,data,22,FALSE)),"",VLOOKUP(AA189,data,22,FALSE))</f>
        <v/>
      </c>
      <c r="AD189" s="6" t="str">
        <f>IF(ISERROR(VLOOKUP(AA189,data,23,FALSE)),"",VLOOKUP(AA189,data,23,FALSE))</f>
        <v/>
      </c>
      <c r="AE189" s="112" t="str">
        <f>IF(ISERROR(VLOOKUP(#REF!,data,13,FALSE)),"",VLOOKUP(#REF!,data,13,FALSE))</f>
        <v/>
      </c>
      <c r="AF189" s="112"/>
      <c r="AG189" s="112"/>
    </row>
    <row r="190" spans="1:38" ht="12.75" thickBot="1">
      <c r="A190" s="62"/>
      <c r="B190" s="114" t="s">
        <v>35</v>
      </c>
      <c r="C190" s="22"/>
      <c r="D190" s="115"/>
      <c r="E190" s="115"/>
      <c r="F190" s="116"/>
      <c r="G190" s="22"/>
      <c r="H190" s="115"/>
      <c r="I190" s="115"/>
      <c r="J190" s="116"/>
      <c r="K190" s="22"/>
      <c r="L190" s="115"/>
      <c r="M190" s="115"/>
      <c r="N190" s="116"/>
      <c r="O190" s="22"/>
      <c r="P190" s="115"/>
      <c r="Q190" s="115"/>
      <c r="R190" s="116"/>
      <c r="S190" s="22"/>
      <c r="T190" s="115"/>
      <c r="U190" s="115"/>
      <c r="V190" s="116"/>
      <c r="W190" s="22"/>
      <c r="X190" s="115"/>
      <c r="Y190" s="115"/>
      <c r="Z190" s="116"/>
      <c r="AA190" s="22"/>
      <c r="AB190" s="115"/>
      <c r="AC190" s="117"/>
      <c r="AD190" s="117"/>
      <c r="AE190" s="112" t="str">
        <f>IF(ISERROR(VLOOKUP(#REF!,data,13,FALSE)),"",VLOOKUP(#REF!,data,13,FALSE))</f>
        <v/>
      </c>
      <c r="AF190" s="112"/>
      <c r="AG190" s="112"/>
    </row>
    <row r="191" spans="1:38" ht="12.75" thickBot="1">
      <c r="A191" s="118" t="str">
        <f>IF(C193="ILLEGAL","ILLEGAL","")</f>
        <v/>
      </c>
      <c r="B191" s="114" t="s">
        <v>36</v>
      </c>
      <c r="C191" s="2"/>
      <c r="D191" s="5"/>
      <c r="E191" s="5"/>
      <c r="F191" s="21"/>
      <c r="G191" s="2"/>
      <c r="H191" s="5"/>
      <c r="I191" s="5"/>
      <c r="J191" s="21"/>
      <c r="K191" s="2"/>
      <c r="L191" s="5"/>
      <c r="M191" s="5"/>
      <c r="N191" s="21"/>
      <c r="O191" s="2"/>
      <c r="P191" s="5"/>
      <c r="Q191" s="5"/>
      <c r="R191" s="21"/>
      <c r="S191" s="2"/>
      <c r="T191" s="5"/>
      <c r="U191" s="5"/>
      <c r="V191" s="21"/>
      <c r="W191" s="2"/>
      <c r="X191" s="5"/>
      <c r="Y191" s="5"/>
      <c r="Z191" s="21"/>
      <c r="AA191" s="2"/>
      <c r="AB191" s="5"/>
      <c r="AC191" s="7"/>
      <c r="AD191" s="7"/>
      <c r="AE191" s="17"/>
      <c r="AF191" s="17"/>
      <c r="AG191" s="17"/>
    </row>
    <row r="192" spans="1:38" ht="16.5" thickBot="1">
      <c r="A192" s="119"/>
      <c r="B192" s="120" t="s">
        <v>37</v>
      </c>
      <c r="C192" s="3"/>
      <c r="D192" s="8">
        <f>SUM(D188:D191)</f>
        <v>0</v>
      </c>
      <c r="E192" s="8">
        <f>SUM(E188:E191)</f>
        <v>0</v>
      </c>
      <c r="F192" s="8">
        <f>SUM(F188:F191)</f>
        <v>0</v>
      </c>
      <c r="G192" s="147"/>
      <c r="H192" s="8">
        <f>SUM(H188:H191)</f>
        <v>0</v>
      </c>
      <c r="I192" s="8">
        <f>SUM(I188:I191)</f>
        <v>0</v>
      </c>
      <c r="J192" s="8">
        <f>SUM(J188:J191)</f>
        <v>0</v>
      </c>
      <c r="K192" s="147"/>
      <c r="L192" s="8">
        <f>SUM(L188:L191)</f>
        <v>0</v>
      </c>
      <c r="M192" s="8">
        <f>SUM(M188:M191)</f>
        <v>0</v>
      </c>
      <c r="N192" s="8">
        <f>SUM(N188:N191)</f>
        <v>0</v>
      </c>
      <c r="O192" s="147"/>
      <c r="P192" s="8">
        <f>SUM(P188:P191)</f>
        <v>0</v>
      </c>
      <c r="Q192" s="8">
        <f>SUM(Q188:Q191)</f>
        <v>0</v>
      </c>
      <c r="R192" s="8">
        <f>SUM(R188:R191)</f>
        <v>0</v>
      </c>
      <c r="S192" s="147"/>
      <c r="T192" s="8">
        <f>SUM(T188:T191)</f>
        <v>0</v>
      </c>
      <c r="U192" s="8">
        <f>SUM(U188:U191)</f>
        <v>0</v>
      </c>
      <c r="V192" s="8">
        <f>SUM(V188:V191)</f>
        <v>0</v>
      </c>
      <c r="W192" s="147"/>
      <c r="X192" s="8">
        <f>SUM(X188:X191)</f>
        <v>0</v>
      </c>
      <c r="Y192" s="8">
        <f>SUM(Y188:Y191)</f>
        <v>0</v>
      </c>
      <c r="Z192" s="8">
        <f>SUM(Z188:Z191)</f>
        <v>0</v>
      </c>
      <c r="AA192" s="147"/>
      <c r="AB192" s="8">
        <f>SUM(AB188:AB191)</f>
        <v>0</v>
      </c>
      <c r="AC192" s="8">
        <f>SUM(AC188:AC191)</f>
        <v>0</v>
      </c>
      <c r="AD192" s="8">
        <f>SUM(AD188:AD191)</f>
        <v>0</v>
      </c>
      <c r="AE192" s="8">
        <f>SUM(F192,J192,N192,R192,V192,Z192,AD192)</f>
        <v>0</v>
      </c>
      <c r="AF192" s="122">
        <v>0</v>
      </c>
      <c r="AG192" s="123"/>
    </row>
    <row r="193" spans="1:33" ht="15" thickBot="1">
      <c r="A193" s="124">
        <f>COUNTIF(C194:AC194,"Cannot Convert")</f>
        <v>0</v>
      </c>
      <c r="B193" s="125" t="s">
        <v>38</v>
      </c>
      <c r="C193" s="126" t="str">
        <f>IF(AND(E192&gt;$AA$1,D192&gt;$X$1),"ILLEGAL",IF(E192&gt;$AA$1,"Full-Time Driver",""))</f>
        <v/>
      </c>
      <c r="D193" s="127"/>
      <c r="E193" s="128"/>
      <c r="F193" s="127"/>
      <c r="G193" s="126" t="str">
        <f>IF(AND(I192&gt;$AA$1,H192&gt;$X$1),"ILLEGAL",IF(I192&gt;$AA$1,"Full-Time Driver",""))</f>
        <v/>
      </c>
      <c r="H193" s="127"/>
      <c r="I193" s="128"/>
      <c r="J193" s="127"/>
      <c r="K193" s="126" t="str">
        <f>IF(AND(M192&gt;$AA$1,L192&gt;$X$1),"ILLEGAL",IF(M192&gt;$AA$1,"Full-Time Driver",""))</f>
        <v/>
      </c>
      <c r="L193" s="127"/>
      <c r="M193" s="128"/>
      <c r="N193" s="127"/>
      <c r="O193" s="126" t="str">
        <f>IF(AND(Q192&gt;$AA$1,P192&gt;$X$1),"ILLEGAL",IF(Q192&gt;$AA$1,"Full-Time Driver",""))</f>
        <v/>
      </c>
      <c r="P193" s="127"/>
      <c r="Q193" s="128"/>
      <c r="R193" s="127"/>
      <c r="S193" s="126" t="str">
        <f>IF(AND(U192&gt;$AA$1,T192&gt;$X$1),"ILLEGAL",IF(U192&gt;$AA$1,"Full-Time Driver",""))</f>
        <v/>
      </c>
      <c r="T193" s="127"/>
      <c r="U193" s="128"/>
      <c r="V193" s="127"/>
      <c r="W193" s="126" t="str">
        <f>IF(AND(Y192&gt;$AA$1,X192&gt;$X$1),"ILLEGAL",IF(Y192&gt;$AA$1,"Full-Time Driver",""))</f>
        <v/>
      </c>
      <c r="X193" s="127"/>
      <c r="Y193" s="128"/>
      <c r="Z193" s="127"/>
      <c r="AA193" s="126" t="str">
        <f>IF(AND(AC192&gt;$AA$1,AB192&gt;$X$1),"ILLEGAL",IF(AC192&gt;$AA$1,"Full-Time Driver",""))</f>
        <v/>
      </c>
      <c r="AB193" s="127"/>
      <c r="AC193" s="128"/>
      <c r="AD193" s="128"/>
      <c r="AE193" s="126" t="str">
        <f>IF($AE$1&lt;AE192,"Working Time Policy Breach","Compliant to Working Time Policy")</f>
        <v>Compliant to Working Time Policy</v>
      </c>
      <c r="AF193" s="128"/>
      <c r="AG193" s="128"/>
    </row>
    <row r="194" spans="1:33" s="75" customFormat="1" ht="14.1" customHeight="1" thickTop="1" thickBot="1">
      <c r="A194" s="129" t="str">
        <f>IF(A193&gt;0,"Cannot Convert","")</f>
        <v/>
      </c>
      <c r="B194" s="135" t="s">
        <v>11</v>
      </c>
      <c r="C194" s="131" t="str">
        <f>IF(D192&gt;$X$1,"Cannot Convert","")</f>
        <v/>
      </c>
      <c r="D194" s="132"/>
      <c r="E194" s="133"/>
      <c r="F194" s="132"/>
      <c r="G194" s="131" t="str">
        <f>IF(H192&gt;$X$1,"Cannot Convert","")</f>
        <v/>
      </c>
      <c r="H194" s="132"/>
      <c r="I194" s="133"/>
      <c r="J194" s="132"/>
      <c r="K194" s="131" t="str">
        <f>IF(L192&gt;$X$1,"Cannot Convert","")</f>
        <v/>
      </c>
      <c r="L194" s="132"/>
      <c r="M194" s="133"/>
      <c r="N194" s="132"/>
      <c r="O194" s="131" t="str">
        <f>IF(P192&gt;$X$1,"Cannot Convert","")</f>
        <v/>
      </c>
      <c r="P194" s="132"/>
      <c r="Q194" s="133"/>
      <c r="R194" s="132"/>
      <c r="S194" s="131" t="str">
        <f>IF(T192&gt;$X$1,"Cannot Convert","")</f>
        <v/>
      </c>
      <c r="T194" s="132"/>
      <c r="U194" s="133"/>
      <c r="V194" s="132"/>
      <c r="W194" s="131" t="str">
        <f>IF(X192&gt;$X$1,"Cannot Convert","")</f>
        <v/>
      </c>
      <c r="X194" s="132"/>
      <c r="Y194" s="133"/>
      <c r="Z194" s="132"/>
      <c r="AA194" s="131" t="str">
        <f>IF(AB192&gt;$X$1,"Cannot Convert","")</f>
        <v/>
      </c>
      <c r="AB194" s="132"/>
      <c r="AC194" s="133"/>
      <c r="AD194" s="133"/>
      <c r="AE194" s="134" t="s">
        <v>39</v>
      </c>
      <c r="AF194" s="133"/>
      <c r="AG194" s="133"/>
    </row>
    <row r="195" spans="1:33" ht="25.5" thickTop="1" thickBot="1">
      <c r="A195" s="101" t="s">
        <v>23</v>
      </c>
      <c r="B195" s="102"/>
      <c r="C195" s="103" t="s">
        <v>24</v>
      </c>
      <c r="D195" s="104" t="s">
        <v>25</v>
      </c>
      <c r="E195" s="104" t="s">
        <v>26</v>
      </c>
      <c r="F195" s="105" t="s">
        <v>27</v>
      </c>
      <c r="G195" s="103" t="s">
        <v>24</v>
      </c>
      <c r="H195" s="104" t="s">
        <v>25</v>
      </c>
      <c r="I195" s="104" t="s">
        <v>26</v>
      </c>
      <c r="J195" s="105" t="s">
        <v>27</v>
      </c>
      <c r="K195" s="103" t="s">
        <v>24</v>
      </c>
      <c r="L195" s="104" t="s">
        <v>25</v>
      </c>
      <c r="M195" s="104" t="s">
        <v>26</v>
      </c>
      <c r="N195" s="105" t="s">
        <v>27</v>
      </c>
      <c r="O195" s="103" t="s">
        <v>24</v>
      </c>
      <c r="P195" s="104" t="s">
        <v>25</v>
      </c>
      <c r="Q195" s="104" t="s">
        <v>26</v>
      </c>
      <c r="R195" s="105" t="s">
        <v>27</v>
      </c>
      <c r="S195" s="103" t="s">
        <v>24</v>
      </c>
      <c r="T195" s="104" t="s">
        <v>25</v>
      </c>
      <c r="U195" s="104" t="s">
        <v>26</v>
      </c>
      <c r="V195" s="105" t="s">
        <v>27</v>
      </c>
      <c r="W195" s="103" t="s">
        <v>24</v>
      </c>
      <c r="X195" s="104" t="s">
        <v>25</v>
      </c>
      <c r="Y195" s="104" t="s">
        <v>26</v>
      </c>
      <c r="Z195" s="105" t="s">
        <v>27</v>
      </c>
      <c r="AA195" s="103" t="s">
        <v>24</v>
      </c>
      <c r="AB195" s="104" t="s">
        <v>25</v>
      </c>
      <c r="AC195" s="106" t="s">
        <v>26</v>
      </c>
      <c r="AD195" s="105" t="s">
        <v>27</v>
      </c>
      <c r="AE195" s="107" t="s">
        <v>28</v>
      </c>
      <c r="AF195" s="104" t="s">
        <v>29</v>
      </c>
      <c r="AG195" s="104" t="s">
        <v>30</v>
      </c>
    </row>
    <row r="196" spans="1:33" ht="14.1" customHeight="1" thickBot="1">
      <c r="A196" s="63"/>
      <c r="B196" s="108" t="s">
        <v>32</v>
      </c>
      <c r="C196" s="1"/>
      <c r="D196" s="4" t="str">
        <f>IF(ISERROR(VLOOKUP(C196,data,3,FALSE)),"",VLOOKUP(C196,data,3,FALSE))</f>
        <v/>
      </c>
      <c r="E196" s="4" t="str">
        <f>IF(ISERROR(VLOOKUP(C196,data,4,FALSE)),"",VLOOKUP(C196,data,4,FALSE))</f>
        <v/>
      </c>
      <c r="F196" s="20" t="str">
        <f>IF(ISERROR(VLOOKUP(C196,data,5,FALSE)),"",VLOOKUP(C196,data,5,FALSE))</f>
        <v/>
      </c>
      <c r="G196" s="1"/>
      <c r="H196" s="4" t="str">
        <f>IF(ISERROR(VLOOKUP(G196,data,6,FALSE)),"",VLOOKUP(G196,data,6,FALSE))</f>
        <v/>
      </c>
      <c r="I196" s="4" t="str">
        <f>IF(ISERROR(VLOOKUP(G196,data,7,FALSE)),"",VLOOKUP(G196,data,7,FALSE))</f>
        <v/>
      </c>
      <c r="J196" s="20" t="str">
        <f>IF(ISERROR(VLOOKUP(G196,data,8,FALSE)),"",VLOOKUP(G196,data,8,FALSE))</f>
        <v/>
      </c>
      <c r="K196" s="1"/>
      <c r="L196" s="4" t="str">
        <f>IF(ISERROR(VLOOKUP(K196,data,9,FALSE)),"",VLOOKUP(K196,data,9,FALSE))</f>
        <v/>
      </c>
      <c r="M196" s="4" t="str">
        <f>IF(ISERROR(VLOOKUP(K196,data,10,FALSE)),"",VLOOKUP(K196,data,10,FALSE))</f>
        <v/>
      </c>
      <c r="N196" s="20" t="str">
        <f>IF(ISERROR(VLOOKUP(K196,data,11,FALSE)),"",VLOOKUP(K196,data,11,FALSE))</f>
        <v/>
      </c>
      <c r="O196" s="1"/>
      <c r="P196" s="4" t="str">
        <f>IF(ISERROR(VLOOKUP(O196,data,12,FALSE)),"",VLOOKUP(O196,data,12,FALSE))</f>
        <v/>
      </c>
      <c r="Q196" s="4" t="str">
        <f>IF(ISERROR(VLOOKUP(O196,data,13,FALSE)),"",VLOOKUP(O196,data,13,FALSE))</f>
        <v/>
      </c>
      <c r="R196" s="20" t="str">
        <f>IF(ISERROR(VLOOKUP(O196,data,14,FALSE)),"",VLOOKUP(O196,data,14,FALSE))</f>
        <v/>
      </c>
      <c r="S196" s="1"/>
      <c r="T196" s="4" t="str">
        <f>IF(ISERROR(VLOOKUP(S196,data,15,FALSE)),"",VLOOKUP(S196,data,15,FALSE))</f>
        <v/>
      </c>
      <c r="U196" s="4" t="str">
        <f>IF(ISERROR(VLOOKUP(S196,data,16,FALSE)),"",VLOOKUP(S196,data,16,FALSE))</f>
        <v/>
      </c>
      <c r="V196" s="20" t="str">
        <f>IF(ISERROR(VLOOKUP(S196,data,17,FALSE)),"",VLOOKUP(S196,data,17,FALSE))</f>
        <v/>
      </c>
      <c r="W196" s="1"/>
      <c r="X196" s="4" t="str">
        <f>IF(ISERROR(VLOOKUP(W196,data,18,FALSE)),"",VLOOKUP(W196,data,18,FALSE))</f>
        <v/>
      </c>
      <c r="Y196" s="4" t="str">
        <f>IF(ISERROR(VLOOKUP(W196,data,19,FALSE)),"",VLOOKUP(W196,data,19,FALSE))</f>
        <v/>
      </c>
      <c r="Z196" s="20" t="str">
        <f>IF(ISERROR(VLOOKUP(W196,data,20,FALSE)),"",VLOOKUP(W196,data,20,FALSE))</f>
        <v/>
      </c>
      <c r="AA196" s="1"/>
      <c r="AB196" s="4" t="str">
        <f>IF(ISERROR(VLOOKUP(AA196,data,21,FALSE)),"",VLOOKUP(AA196,data,21,FALSE))</f>
        <v/>
      </c>
      <c r="AC196" s="6" t="str">
        <f>IF(ISERROR(VLOOKUP(AA196,data,22,FALSE)),"",VLOOKUP(AA196,data,22,FALSE))</f>
        <v/>
      </c>
      <c r="AD196" s="6" t="str">
        <f>IF(ISERROR(VLOOKUP(AA196,data,23,FALSE)),"",VLOOKUP(AA196,data,23,FALSE))</f>
        <v/>
      </c>
      <c r="AE196" s="112"/>
      <c r="AF196" s="112"/>
      <c r="AG196" s="112"/>
    </row>
    <row r="197" spans="1:33" ht="14.1" customHeight="1" thickBot="1">
      <c r="A197" s="113" t="s">
        <v>33</v>
      </c>
      <c r="B197" s="114" t="s">
        <v>34</v>
      </c>
      <c r="C197" s="1"/>
      <c r="D197" s="4" t="str">
        <f>IF(ISERROR(VLOOKUP(C197,data,3,FALSE)),"",VLOOKUP(C197,data,3,FALSE))</f>
        <v/>
      </c>
      <c r="E197" s="4" t="str">
        <f>IF(ISERROR(VLOOKUP(C197,data,4,FALSE)),"",VLOOKUP(C197,data,4,FALSE))</f>
        <v/>
      </c>
      <c r="F197" s="20" t="str">
        <f>IF(ISERROR(VLOOKUP(C197,data,5,FALSE)),"",VLOOKUP(C197,data,5,FALSE))</f>
        <v/>
      </c>
      <c r="G197" s="1"/>
      <c r="H197" s="4" t="str">
        <f>IF(ISERROR(VLOOKUP(G197,data,6,FALSE)),"",VLOOKUP(G197,data,6,FALSE))</f>
        <v/>
      </c>
      <c r="I197" s="4" t="str">
        <f>IF(ISERROR(VLOOKUP(G197,data,7,FALSE)),"",VLOOKUP(G197,data,7,FALSE))</f>
        <v/>
      </c>
      <c r="J197" s="20" t="str">
        <f>IF(ISERROR(VLOOKUP(G197,data,8,FALSE)),"",VLOOKUP(G197,data,8,FALSE))</f>
        <v/>
      </c>
      <c r="K197" s="1"/>
      <c r="L197" s="4" t="str">
        <f>IF(ISERROR(VLOOKUP(K197,data,9,FALSE)),"",VLOOKUP(K197,data,9,FALSE))</f>
        <v/>
      </c>
      <c r="M197" s="4" t="str">
        <f>IF(ISERROR(VLOOKUP(K197,data,10,FALSE)),"",VLOOKUP(K197,data,10,FALSE))</f>
        <v/>
      </c>
      <c r="N197" s="20" t="str">
        <f>IF(ISERROR(VLOOKUP(K197,data,11,FALSE)),"",VLOOKUP(K197,data,11,FALSE))</f>
        <v/>
      </c>
      <c r="O197" s="1"/>
      <c r="P197" s="4" t="str">
        <f>IF(ISERROR(VLOOKUP(O197,data,12,FALSE)),"",VLOOKUP(O197,data,12,FALSE))</f>
        <v/>
      </c>
      <c r="Q197" s="4" t="str">
        <f>IF(ISERROR(VLOOKUP(O197,data,13,FALSE)),"",VLOOKUP(O197,data,13,FALSE))</f>
        <v/>
      </c>
      <c r="R197" s="20" t="str">
        <f>IF(ISERROR(VLOOKUP(O197,data,14,FALSE)),"",VLOOKUP(O197,data,14,FALSE))</f>
        <v/>
      </c>
      <c r="S197" s="1"/>
      <c r="T197" s="4" t="str">
        <f>IF(ISERROR(VLOOKUP(S197,data,15,FALSE)),"",VLOOKUP(S197,data,15,FALSE))</f>
        <v/>
      </c>
      <c r="U197" s="4" t="str">
        <f>IF(ISERROR(VLOOKUP(S197,data,16,FALSE)),"",VLOOKUP(S197,data,16,FALSE))</f>
        <v/>
      </c>
      <c r="V197" s="20" t="str">
        <f>IF(ISERROR(VLOOKUP(S197,data,17,FALSE)),"",VLOOKUP(S197,data,17,FALSE))</f>
        <v/>
      </c>
      <c r="W197" s="1"/>
      <c r="X197" s="4" t="str">
        <f>IF(ISERROR(VLOOKUP(W197,data,18,FALSE)),"",VLOOKUP(W197,data,18,FALSE))</f>
        <v/>
      </c>
      <c r="Y197" s="4" t="str">
        <f>IF(ISERROR(VLOOKUP(W197,data,19,FALSE)),"",VLOOKUP(W197,data,19,FALSE))</f>
        <v/>
      </c>
      <c r="Z197" s="20" t="str">
        <f>IF(ISERROR(VLOOKUP(W197,data,20,FALSE)),"",VLOOKUP(W197,data,20,FALSE))</f>
        <v/>
      </c>
      <c r="AA197" s="1"/>
      <c r="AB197" s="4" t="str">
        <f>IF(ISERROR(VLOOKUP(AA197,data,21,FALSE)),"",VLOOKUP(AA197,data,21,FALSE))</f>
        <v/>
      </c>
      <c r="AC197" s="6" t="str">
        <f>IF(ISERROR(VLOOKUP(AA197,data,22,FALSE)),"",VLOOKUP(AA197,data,22,FALSE))</f>
        <v/>
      </c>
      <c r="AD197" s="6" t="str">
        <f>IF(ISERROR(VLOOKUP(AA197,data,23,FALSE)),"",VLOOKUP(AA197,data,23,FALSE))</f>
        <v/>
      </c>
      <c r="AE197" s="112" t="str">
        <f>IF(ISERROR(VLOOKUP(#REF!,data,13,FALSE)),"",VLOOKUP(#REF!,data,13,FALSE))</f>
        <v/>
      </c>
      <c r="AF197" s="112"/>
      <c r="AG197" s="112"/>
    </row>
    <row r="198" spans="1:33" ht="14.1" customHeight="1" thickBot="1">
      <c r="A198" s="62"/>
      <c r="B198" s="114" t="s">
        <v>35</v>
      </c>
      <c r="C198" s="22"/>
      <c r="D198" s="115"/>
      <c r="E198" s="115"/>
      <c r="F198" s="116"/>
      <c r="G198" s="22"/>
      <c r="H198" s="115"/>
      <c r="I198" s="115"/>
      <c r="J198" s="116"/>
      <c r="K198" s="22"/>
      <c r="L198" s="115"/>
      <c r="M198" s="115"/>
      <c r="N198" s="116"/>
      <c r="O198" s="22"/>
      <c r="P198" s="115"/>
      <c r="Q198" s="115"/>
      <c r="R198" s="116"/>
      <c r="S198" s="22"/>
      <c r="T198" s="115"/>
      <c r="U198" s="115"/>
      <c r="V198" s="116"/>
      <c r="W198" s="22"/>
      <c r="X198" s="115"/>
      <c r="Y198" s="115"/>
      <c r="Z198" s="116"/>
      <c r="AA198" s="22"/>
      <c r="AB198" s="115"/>
      <c r="AC198" s="117"/>
      <c r="AD198" s="117"/>
      <c r="AE198" s="112" t="str">
        <f>IF(ISERROR(VLOOKUP(#REF!,data,13,FALSE)),"",VLOOKUP(#REF!,data,13,FALSE))</f>
        <v/>
      </c>
      <c r="AF198" s="112"/>
      <c r="AG198" s="112"/>
    </row>
    <row r="199" spans="1:33" ht="14.1" customHeight="1" thickBot="1">
      <c r="A199" s="118" t="str">
        <f>IF(C201="ILLEGAL","ILLEGAL","")</f>
        <v/>
      </c>
      <c r="B199" s="114" t="s">
        <v>36</v>
      </c>
      <c r="C199" s="2"/>
      <c r="D199" s="5"/>
      <c r="E199" s="5"/>
      <c r="F199" s="21"/>
      <c r="G199" s="2"/>
      <c r="H199" s="5"/>
      <c r="I199" s="5"/>
      <c r="J199" s="21"/>
      <c r="K199" s="2"/>
      <c r="L199" s="5"/>
      <c r="M199" s="5"/>
      <c r="N199" s="21"/>
      <c r="O199" s="2"/>
      <c r="P199" s="5"/>
      <c r="Q199" s="5"/>
      <c r="R199" s="21"/>
      <c r="S199" s="2"/>
      <c r="T199" s="5"/>
      <c r="U199" s="5"/>
      <c r="V199" s="21"/>
      <c r="W199" s="2"/>
      <c r="X199" s="5"/>
      <c r="Y199" s="5"/>
      <c r="Z199" s="21"/>
      <c r="AA199" s="2"/>
      <c r="AB199" s="5"/>
      <c r="AC199" s="7"/>
      <c r="AD199" s="7"/>
      <c r="AE199" s="17"/>
      <c r="AF199" s="17"/>
      <c r="AG199" s="17"/>
    </row>
    <row r="200" spans="1:33" ht="14.1" customHeight="1" thickBot="1">
      <c r="A200" s="119"/>
      <c r="B200" s="120" t="s">
        <v>37</v>
      </c>
      <c r="C200" s="3"/>
      <c r="D200" s="8">
        <f>SUM(D196:D199)</f>
        <v>0</v>
      </c>
      <c r="E200" s="8">
        <f>SUM(E196:E199)</f>
        <v>0</v>
      </c>
      <c r="F200" s="8">
        <f>SUM(F196:F199)</f>
        <v>0</v>
      </c>
      <c r="G200" s="147"/>
      <c r="H200" s="8">
        <f>SUM(H196:H199)</f>
        <v>0</v>
      </c>
      <c r="I200" s="8">
        <f>SUM(I196:I199)</f>
        <v>0</v>
      </c>
      <c r="J200" s="8">
        <f>SUM(J196:J199)</f>
        <v>0</v>
      </c>
      <c r="K200" s="147"/>
      <c r="L200" s="8">
        <f>SUM(L196:L199)</f>
        <v>0</v>
      </c>
      <c r="M200" s="8">
        <f>SUM(M196:M199)</f>
        <v>0</v>
      </c>
      <c r="N200" s="8">
        <f>SUM(N196:N199)</f>
        <v>0</v>
      </c>
      <c r="O200" s="147"/>
      <c r="P200" s="8">
        <f>SUM(P196:P199)</f>
        <v>0</v>
      </c>
      <c r="Q200" s="8">
        <f>SUM(Q196:Q199)</f>
        <v>0</v>
      </c>
      <c r="R200" s="8">
        <f>SUM(R196:R199)</f>
        <v>0</v>
      </c>
      <c r="S200" s="147"/>
      <c r="T200" s="8">
        <f>SUM(T196:T199)</f>
        <v>0</v>
      </c>
      <c r="U200" s="8">
        <f>SUM(U196:U199)</f>
        <v>0</v>
      </c>
      <c r="V200" s="8">
        <f>SUM(V196:V199)</f>
        <v>0</v>
      </c>
      <c r="W200" s="147"/>
      <c r="X200" s="8">
        <f>SUM(X196:X199)</f>
        <v>0</v>
      </c>
      <c r="Y200" s="8">
        <f>SUM(Y196:Y199)</f>
        <v>0</v>
      </c>
      <c r="Z200" s="8">
        <f>SUM(Z196:Z199)</f>
        <v>0</v>
      </c>
      <c r="AA200" s="147"/>
      <c r="AB200" s="8">
        <f>SUM(AB196:AB199)</f>
        <v>0</v>
      </c>
      <c r="AC200" s="8">
        <f>SUM(AC196:AC199)</f>
        <v>0</v>
      </c>
      <c r="AD200" s="8">
        <f>SUM(AD196:AD199)</f>
        <v>0</v>
      </c>
      <c r="AE200" s="8">
        <f>SUM(F200,J200,N200,R200,V200,Z200,AD200)</f>
        <v>0</v>
      </c>
      <c r="AF200" s="122">
        <v>0</v>
      </c>
      <c r="AG200" s="123"/>
    </row>
    <row r="201" spans="1:33" ht="14.1" customHeight="1" thickBot="1">
      <c r="A201" s="124">
        <f>COUNTIF(C202:AC202,"Cannot Convert")</f>
        <v>0</v>
      </c>
      <c r="B201" s="125" t="s">
        <v>38</v>
      </c>
      <c r="C201" s="126" t="str">
        <f>IF(AND(E200&gt;$AA$1,D200&gt;$X$1),"ILLEGAL",IF(E200&gt;$AA$1,"Full-Time Driver",""))</f>
        <v/>
      </c>
      <c r="D201" s="127"/>
      <c r="E201" s="128"/>
      <c r="F201" s="127"/>
      <c r="G201" s="126" t="str">
        <f>IF(AND(I200&gt;$AA$1,H200&gt;$X$1),"ILLEGAL",IF(I200&gt;$AA$1,"Full-Time Driver",""))</f>
        <v/>
      </c>
      <c r="H201" s="127"/>
      <c r="I201" s="128"/>
      <c r="J201" s="127"/>
      <c r="K201" s="126" t="str">
        <f>IF(AND(M200&gt;$AA$1,L200&gt;$X$1),"ILLEGAL",IF(M200&gt;$AA$1,"Full-Time Driver",""))</f>
        <v/>
      </c>
      <c r="L201" s="127"/>
      <c r="M201" s="128"/>
      <c r="N201" s="127"/>
      <c r="O201" s="126" t="str">
        <f>IF(AND(Q200&gt;$AA$1,P200&gt;$X$1),"ILLEGAL",IF(Q200&gt;$AA$1,"Full-Time Driver",""))</f>
        <v/>
      </c>
      <c r="P201" s="127"/>
      <c r="Q201" s="128"/>
      <c r="R201" s="127"/>
      <c r="S201" s="126" t="str">
        <f>IF(AND(U200&gt;$AA$1,T200&gt;$X$1),"ILLEGAL",IF(U200&gt;$AA$1,"Full-Time Driver",""))</f>
        <v/>
      </c>
      <c r="T201" s="127"/>
      <c r="U201" s="128"/>
      <c r="V201" s="127"/>
      <c r="W201" s="126" t="str">
        <f>IF(AND(Y200&gt;$AA$1,X200&gt;$X$1),"ILLEGAL",IF(Y200&gt;$AA$1,"Full-Time Driver",""))</f>
        <v/>
      </c>
      <c r="X201" s="127"/>
      <c r="Y201" s="128"/>
      <c r="Z201" s="127"/>
      <c r="AA201" s="126" t="str">
        <f>IF(AND(AC200&gt;$AA$1,AB200&gt;$X$1),"ILLEGAL",IF(AC200&gt;$AA$1,"Full-Time Driver",""))</f>
        <v/>
      </c>
      <c r="AB201" s="127"/>
      <c r="AC201" s="128"/>
      <c r="AD201" s="128"/>
      <c r="AE201" s="126" t="str">
        <f>IF($AE$1&lt;AE200,"Working Time Policy Breach","Compliant to Working Time Policy")</f>
        <v>Compliant to Working Time Policy</v>
      </c>
      <c r="AF201" s="128"/>
      <c r="AG201" s="128"/>
    </row>
    <row r="202" spans="1:33" s="75" customFormat="1" ht="14.1" customHeight="1" thickTop="1" thickBot="1">
      <c r="A202" s="129" t="str">
        <f>IF(A201&gt;0,"Cannot Convert","")</f>
        <v/>
      </c>
      <c r="B202" s="135" t="s">
        <v>11</v>
      </c>
      <c r="C202" s="131" t="str">
        <f>IF(D200&gt;$X$1,"Cannot Convert","")</f>
        <v/>
      </c>
      <c r="D202" s="132"/>
      <c r="E202" s="133"/>
      <c r="F202" s="132"/>
      <c r="G202" s="131" t="str">
        <f>IF(H200&gt;$X$1,"Cannot Convert","")</f>
        <v/>
      </c>
      <c r="H202" s="132"/>
      <c r="I202" s="133"/>
      <c r="J202" s="132"/>
      <c r="K202" s="131" t="str">
        <f>IF(L200&gt;$X$1,"Cannot Convert","")</f>
        <v/>
      </c>
      <c r="L202" s="132"/>
      <c r="M202" s="133"/>
      <c r="N202" s="132"/>
      <c r="O202" s="131" t="str">
        <f>IF(P200&gt;$X$1,"Cannot Convert","")</f>
        <v/>
      </c>
      <c r="P202" s="132"/>
      <c r="Q202" s="133"/>
      <c r="R202" s="132"/>
      <c r="S202" s="131" t="str">
        <f>IF(T200&gt;$X$1,"Cannot Convert","")</f>
        <v/>
      </c>
      <c r="T202" s="132"/>
      <c r="U202" s="133"/>
      <c r="V202" s="132"/>
      <c r="W202" s="131" t="str">
        <f>IF(X200&gt;$X$1,"Cannot Convert","")</f>
        <v/>
      </c>
      <c r="X202" s="132"/>
      <c r="Y202" s="133"/>
      <c r="Z202" s="132"/>
      <c r="AA202" s="131" t="str">
        <f>IF(AB200&gt;$X$1,"Cannot Convert","")</f>
        <v/>
      </c>
      <c r="AB202" s="132"/>
      <c r="AC202" s="133"/>
      <c r="AD202" s="133"/>
      <c r="AE202" s="134" t="s">
        <v>39</v>
      </c>
      <c r="AF202" s="133"/>
      <c r="AG202" s="133"/>
    </row>
    <row r="203" spans="1:33" ht="25.5" thickTop="1" thickBot="1">
      <c r="A203" s="101" t="s">
        <v>23</v>
      </c>
      <c r="B203" s="102"/>
      <c r="C203" s="103" t="s">
        <v>24</v>
      </c>
      <c r="D203" s="104" t="s">
        <v>25</v>
      </c>
      <c r="E203" s="104" t="s">
        <v>26</v>
      </c>
      <c r="F203" s="105" t="s">
        <v>27</v>
      </c>
      <c r="G203" s="103" t="s">
        <v>24</v>
      </c>
      <c r="H203" s="104" t="s">
        <v>25</v>
      </c>
      <c r="I203" s="104" t="s">
        <v>26</v>
      </c>
      <c r="J203" s="105" t="s">
        <v>27</v>
      </c>
      <c r="K203" s="103" t="s">
        <v>24</v>
      </c>
      <c r="L203" s="104" t="s">
        <v>25</v>
      </c>
      <c r="M203" s="104" t="s">
        <v>26</v>
      </c>
      <c r="N203" s="105" t="s">
        <v>27</v>
      </c>
      <c r="O203" s="103" t="s">
        <v>24</v>
      </c>
      <c r="P203" s="104" t="s">
        <v>25</v>
      </c>
      <c r="Q203" s="104" t="s">
        <v>26</v>
      </c>
      <c r="R203" s="105" t="s">
        <v>27</v>
      </c>
      <c r="S203" s="103" t="s">
        <v>24</v>
      </c>
      <c r="T203" s="104" t="s">
        <v>25</v>
      </c>
      <c r="U203" s="104" t="s">
        <v>26</v>
      </c>
      <c r="V203" s="105" t="s">
        <v>27</v>
      </c>
      <c r="W203" s="103" t="s">
        <v>24</v>
      </c>
      <c r="X203" s="104" t="s">
        <v>25</v>
      </c>
      <c r="Y203" s="104" t="s">
        <v>26</v>
      </c>
      <c r="Z203" s="105" t="s">
        <v>27</v>
      </c>
      <c r="AA203" s="103" t="s">
        <v>24</v>
      </c>
      <c r="AB203" s="104" t="s">
        <v>25</v>
      </c>
      <c r="AC203" s="106" t="s">
        <v>26</v>
      </c>
      <c r="AD203" s="105" t="s">
        <v>27</v>
      </c>
      <c r="AE203" s="107" t="s">
        <v>28</v>
      </c>
      <c r="AF203" s="104" t="s">
        <v>29</v>
      </c>
      <c r="AG203" s="104" t="s">
        <v>30</v>
      </c>
    </row>
    <row r="204" spans="1:33" ht="12.75" thickBot="1">
      <c r="A204" s="63"/>
      <c r="B204" s="108" t="s">
        <v>32</v>
      </c>
      <c r="C204" s="1"/>
      <c r="D204" s="4" t="str">
        <f>IF(ISERROR(VLOOKUP(C204,data,3,FALSE)),"",VLOOKUP(C204,data,3,FALSE))</f>
        <v/>
      </c>
      <c r="E204" s="4" t="str">
        <f>IF(ISERROR(VLOOKUP(C204,data,4,FALSE)),"",VLOOKUP(C204,data,4,FALSE))</f>
        <v/>
      </c>
      <c r="F204" s="20" t="str">
        <f>IF(ISERROR(VLOOKUP(C204,data,5,FALSE)),"",VLOOKUP(C204,data,5,FALSE))</f>
        <v/>
      </c>
      <c r="G204" s="1"/>
      <c r="H204" s="4" t="str">
        <f>IF(ISERROR(VLOOKUP(G204,data,6,FALSE)),"",VLOOKUP(G204,data,6,FALSE))</f>
        <v/>
      </c>
      <c r="I204" s="4" t="str">
        <f>IF(ISERROR(VLOOKUP(G204,data,7,FALSE)),"",VLOOKUP(G204,data,7,FALSE))</f>
        <v/>
      </c>
      <c r="J204" s="20" t="str">
        <f>IF(ISERROR(VLOOKUP(G204,data,8,FALSE)),"",VLOOKUP(G204,data,8,FALSE))</f>
        <v/>
      </c>
      <c r="K204" s="1"/>
      <c r="L204" s="4" t="str">
        <f>IF(ISERROR(VLOOKUP(K204,data,9,FALSE)),"",VLOOKUP(K204,data,9,FALSE))</f>
        <v/>
      </c>
      <c r="M204" s="4" t="str">
        <f>IF(ISERROR(VLOOKUP(K204,data,10,FALSE)),"",VLOOKUP(K204,data,10,FALSE))</f>
        <v/>
      </c>
      <c r="N204" s="20" t="str">
        <f>IF(ISERROR(VLOOKUP(K204,data,11,FALSE)),"",VLOOKUP(K204,data,11,FALSE))</f>
        <v/>
      </c>
      <c r="O204" s="1"/>
      <c r="P204" s="4" t="str">
        <f>IF(ISERROR(VLOOKUP(O204,data,12,FALSE)),"",VLOOKUP(O204,data,12,FALSE))</f>
        <v/>
      </c>
      <c r="Q204" s="4" t="str">
        <f>IF(ISERROR(VLOOKUP(O204,data,13,FALSE)),"",VLOOKUP(O204,data,13,FALSE))</f>
        <v/>
      </c>
      <c r="R204" s="20" t="str">
        <f>IF(ISERROR(VLOOKUP(O204,data,14,FALSE)),"",VLOOKUP(O204,data,14,FALSE))</f>
        <v/>
      </c>
      <c r="S204" s="1"/>
      <c r="T204" s="4" t="str">
        <f>IF(ISERROR(VLOOKUP(S204,data,15,FALSE)),"",VLOOKUP(S204,data,15,FALSE))</f>
        <v/>
      </c>
      <c r="U204" s="4" t="str">
        <f>IF(ISERROR(VLOOKUP(S204,data,16,FALSE)),"",VLOOKUP(S204,data,16,FALSE))</f>
        <v/>
      </c>
      <c r="V204" s="20" t="str">
        <f>IF(ISERROR(VLOOKUP(S204,data,17,FALSE)),"",VLOOKUP(S204,data,17,FALSE))</f>
        <v/>
      </c>
      <c r="W204" s="1"/>
      <c r="X204" s="4" t="str">
        <f>IF(ISERROR(VLOOKUP(W204,data,18,FALSE)),"",VLOOKUP(W204,data,18,FALSE))</f>
        <v/>
      </c>
      <c r="Y204" s="4" t="str">
        <f>IF(ISERROR(VLOOKUP(W204,data,19,FALSE)),"",VLOOKUP(W204,data,19,FALSE))</f>
        <v/>
      </c>
      <c r="Z204" s="20" t="str">
        <f>IF(ISERROR(VLOOKUP(W204,data,20,FALSE)),"",VLOOKUP(W204,data,20,FALSE))</f>
        <v/>
      </c>
      <c r="AA204" s="1"/>
      <c r="AB204" s="4" t="str">
        <f>IF(ISERROR(VLOOKUP(AA204,data,21,FALSE)),"",VLOOKUP(AA204,data,21,FALSE))</f>
        <v/>
      </c>
      <c r="AC204" s="6" t="str">
        <f>IF(ISERROR(VLOOKUP(AA204,data,22,FALSE)),"",VLOOKUP(AA204,data,22,FALSE))</f>
        <v/>
      </c>
      <c r="AD204" s="6" t="str">
        <f>IF(ISERROR(VLOOKUP(AA204,data,23,FALSE)),"",VLOOKUP(AA204,data,23,FALSE))</f>
        <v/>
      </c>
      <c r="AE204" s="112"/>
      <c r="AF204" s="112"/>
      <c r="AG204" s="112"/>
    </row>
    <row r="205" spans="1:33" ht="12.75" thickBot="1">
      <c r="A205" s="113" t="s">
        <v>33</v>
      </c>
      <c r="B205" s="114" t="s">
        <v>34</v>
      </c>
      <c r="C205" s="1"/>
      <c r="D205" s="4" t="str">
        <f>IF(ISERROR(VLOOKUP(C205,data,3,FALSE)),"",VLOOKUP(C205,data,3,FALSE))</f>
        <v/>
      </c>
      <c r="E205" s="4" t="str">
        <f>IF(ISERROR(VLOOKUP(C205,data,4,FALSE)),"",VLOOKUP(C205,data,4,FALSE))</f>
        <v/>
      </c>
      <c r="F205" s="20" t="str">
        <f>IF(ISERROR(VLOOKUP(C205,data,5,FALSE)),"",VLOOKUP(C205,data,5,FALSE))</f>
        <v/>
      </c>
      <c r="G205" s="1"/>
      <c r="H205" s="4" t="str">
        <f>IF(ISERROR(VLOOKUP(G205,data,6,FALSE)),"",VLOOKUP(G205,data,6,FALSE))</f>
        <v/>
      </c>
      <c r="I205" s="4" t="str">
        <f>IF(ISERROR(VLOOKUP(G205,data,7,FALSE)),"",VLOOKUP(G205,data,7,FALSE))</f>
        <v/>
      </c>
      <c r="J205" s="20" t="str">
        <f>IF(ISERROR(VLOOKUP(G205,data,8,FALSE)),"",VLOOKUP(G205,data,8,FALSE))</f>
        <v/>
      </c>
      <c r="K205" s="1"/>
      <c r="L205" s="4" t="str">
        <f>IF(ISERROR(VLOOKUP(K205,data,9,FALSE)),"",VLOOKUP(K205,data,9,FALSE))</f>
        <v/>
      </c>
      <c r="M205" s="4" t="str">
        <f>IF(ISERROR(VLOOKUP(K205,data,10,FALSE)),"",VLOOKUP(K205,data,10,FALSE))</f>
        <v/>
      </c>
      <c r="N205" s="20" t="str">
        <f>IF(ISERROR(VLOOKUP(K205,data,11,FALSE)),"",VLOOKUP(K205,data,11,FALSE))</f>
        <v/>
      </c>
      <c r="O205" s="1"/>
      <c r="P205" s="4" t="str">
        <f>IF(ISERROR(VLOOKUP(O205,data,12,FALSE)),"",VLOOKUP(O205,data,12,FALSE))</f>
        <v/>
      </c>
      <c r="Q205" s="4" t="str">
        <f>IF(ISERROR(VLOOKUP(O205,data,13,FALSE)),"",VLOOKUP(O205,data,13,FALSE))</f>
        <v/>
      </c>
      <c r="R205" s="20" t="str">
        <f>IF(ISERROR(VLOOKUP(O205,data,14,FALSE)),"",VLOOKUP(O205,data,14,FALSE))</f>
        <v/>
      </c>
      <c r="S205" s="1"/>
      <c r="T205" s="4" t="str">
        <f>IF(ISERROR(VLOOKUP(S205,data,15,FALSE)),"",VLOOKUP(S205,data,15,FALSE))</f>
        <v/>
      </c>
      <c r="U205" s="4" t="str">
        <f>IF(ISERROR(VLOOKUP(S205,data,16,FALSE)),"",VLOOKUP(S205,data,16,FALSE))</f>
        <v/>
      </c>
      <c r="V205" s="20" t="str">
        <f>IF(ISERROR(VLOOKUP(S205,data,17,FALSE)),"",VLOOKUP(S205,data,17,FALSE))</f>
        <v/>
      </c>
      <c r="W205" s="1"/>
      <c r="X205" s="4" t="str">
        <f>IF(ISERROR(VLOOKUP(W205,data,18,FALSE)),"",VLOOKUP(W205,data,18,FALSE))</f>
        <v/>
      </c>
      <c r="Y205" s="4" t="str">
        <f>IF(ISERROR(VLOOKUP(W205,data,19,FALSE)),"",VLOOKUP(W205,data,19,FALSE))</f>
        <v/>
      </c>
      <c r="Z205" s="20" t="str">
        <f>IF(ISERROR(VLOOKUP(W205,data,20,FALSE)),"",VLOOKUP(W205,data,20,FALSE))</f>
        <v/>
      </c>
      <c r="AA205" s="1"/>
      <c r="AB205" s="4" t="str">
        <f>IF(ISERROR(VLOOKUP(AA205,data,21,FALSE)),"",VLOOKUP(AA205,data,21,FALSE))</f>
        <v/>
      </c>
      <c r="AC205" s="6" t="str">
        <f>IF(ISERROR(VLOOKUP(AA205,data,22,FALSE)),"",VLOOKUP(AA205,data,22,FALSE))</f>
        <v/>
      </c>
      <c r="AD205" s="6" t="str">
        <f>IF(ISERROR(VLOOKUP(AA205,data,23,FALSE)),"",VLOOKUP(AA205,data,23,FALSE))</f>
        <v/>
      </c>
      <c r="AE205" s="112" t="str">
        <f>IF(ISERROR(VLOOKUP(#REF!,data,13,FALSE)),"",VLOOKUP(#REF!,data,13,FALSE))</f>
        <v/>
      </c>
      <c r="AF205" s="112"/>
      <c r="AG205" s="112"/>
    </row>
    <row r="206" spans="1:33" ht="12.75" thickBot="1">
      <c r="A206" s="62"/>
      <c r="B206" s="114" t="s">
        <v>35</v>
      </c>
      <c r="C206" s="22"/>
      <c r="D206" s="115"/>
      <c r="E206" s="115"/>
      <c r="F206" s="116"/>
      <c r="G206" s="22"/>
      <c r="H206" s="115"/>
      <c r="I206" s="115"/>
      <c r="J206" s="116"/>
      <c r="K206" s="22"/>
      <c r="L206" s="115"/>
      <c r="M206" s="115"/>
      <c r="N206" s="116"/>
      <c r="O206" s="22"/>
      <c r="P206" s="115"/>
      <c r="Q206" s="115"/>
      <c r="R206" s="116"/>
      <c r="S206" s="22"/>
      <c r="T206" s="115"/>
      <c r="U206" s="115"/>
      <c r="V206" s="116"/>
      <c r="W206" s="22"/>
      <c r="X206" s="115"/>
      <c r="Y206" s="115"/>
      <c r="Z206" s="116"/>
      <c r="AA206" s="22"/>
      <c r="AB206" s="115"/>
      <c r="AC206" s="117"/>
      <c r="AD206" s="117"/>
      <c r="AE206" s="112" t="str">
        <f>IF(ISERROR(VLOOKUP(#REF!,data,13,FALSE)),"",VLOOKUP(#REF!,data,13,FALSE))</f>
        <v/>
      </c>
      <c r="AF206" s="112"/>
      <c r="AG206" s="112"/>
    </row>
    <row r="207" spans="1:33" ht="12.75" thickBot="1">
      <c r="A207" s="118" t="str">
        <f>IF(C209="ILLEGAL","ILLEGAL","")</f>
        <v/>
      </c>
      <c r="B207" s="114" t="s">
        <v>36</v>
      </c>
      <c r="C207" s="2"/>
      <c r="D207" s="5"/>
      <c r="E207" s="5"/>
      <c r="F207" s="21"/>
      <c r="G207" s="2"/>
      <c r="H207" s="5"/>
      <c r="I207" s="5"/>
      <c r="J207" s="21"/>
      <c r="K207" s="2"/>
      <c r="L207" s="5"/>
      <c r="M207" s="5"/>
      <c r="N207" s="21"/>
      <c r="O207" s="2"/>
      <c r="P207" s="5"/>
      <c r="Q207" s="5"/>
      <c r="R207" s="21"/>
      <c r="S207" s="2"/>
      <c r="T207" s="5"/>
      <c r="U207" s="5"/>
      <c r="V207" s="21"/>
      <c r="W207" s="2"/>
      <c r="X207" s="5"/>
      <c r="Y207" s="5"/>
      <c r="Z207" s="21"/>
      <c r="AA207" s="2"/>
      <c r="AB207" s="5"/>
      <c r="AC207" s="7"/>
      <c r="AD207" s="7"/>
      <c r="AE207" s="17"/>
      <c r="AF207" s="17"/>
      <c r="AG207" s="17"/>
    </row>
    <row r="208" spans="1:33" ht="16.5" thickBot="1">
      <c r="A208" s="119"/>
      <c r="B208" s="120" t="s">
        <v>37</v>
      </c>
      <c r="C208" s="3"/>
      <c r="D208" s="8">
        <f>SUM(D204:D207)</f>
        <v>0</v>
      </c>
      <c r="E208" s="8">
        <f>SUM(E204:E207)</f>
        <v>0</v>
      </c>
      <c r="F208" s="8">
        <f>SUM(F204:F207)</f>
        <v>0</v>
      </c>
      <c r="G208" s="147"/>
      <c r="H208" s="8">
        <f>SUM(H204:H207)</f>
        <v>0</v>
      </c>
      <c r="I208" s="8">
        <f>SUM(I204:I207)</f>
        <v>0</v>
      </c>
      <c r="J208" s="8">
        <f>SUM(J204:J207)</f>
        <v>0</v>
      </c>
      <c r="K208" s="147"/>
      <c r="L208" s="8">
        <f>SUM(L204:L207)</f>
        <v>0</v>
      </c>
      <c r="M208" s="8">
        <f>SUM(M204:M207)</f>
        <v>0</v>
      </c>
      <c r="N208" s="8">
        <f>SUM(N204:N207)</f>
        <v>0</v>
      </c>
      <c r="O208" s="147"/>
      <c r="P208" s="8">
        <f>SUM(P204:P207)</f>
        <v>0</v>
      </c>
      <c r="Q208" s="8">
        <f>SUM(Q204:Q207)</f>
        <v>0</v>
      </c>
      <c r="R208" s="8">
        <f>SUM(R204:R207)</f>
        <v>0</v>
      </c>
      <c r="S208" s="147"/>
      <c r="T208" s="8">
        <f>SUM(T204:T207)</f>
        <v>0</v>
      </c>
      <c r="U208" s="8">
        <f>SUM(U204:U207)</f>
        <v>0</v>
      </c>
      <c r="V208" s="8">
        <f>SUM(V204:V207)</f>
        <v>0</v>
      </c>
      <c r="W208" s="147"/>
      <c r="X208" s="8">
        <f>SUM(X204:X207)</f>
        <v>0</v>
      </c>
      <c r="Y208" s="8">
        <f>SUM(Y204:Y207)</f>
        <v>0</v>
      </c>
      <c r="Z208" s="8">
        <f>SUM(Z204:Z207)</f>
        <v>0</v>
      </c>
      <c r="AA208" s="147"/>
      <c r="AB208" s="8">
        <f>SUM(AB204:AB207)</f>
        <v>0</v>
      </c>
      <c r="AC208" s="8">
        <f>SUM(AC204:AC207)</f>
        <v>0</v>
      </c>
      <c r="AD208" s="8">
        <f>SUM(AD204:AD207)</f>
        <v>0</v>
      </c>
      <c r="AE208" s="8">
        <f>SUM(F208,J208,N208,R208,V208,Z208,AD208)</f>
        <v>0</v>
      </c>
      <c r="AF208" s="122">
        <v>0</v>
      </c>
      <c r="AG208" s="123"/>
    </row>
    <row r="209" spans="1:33" ht="15" thickBot="1">
      <c r="A209" s="124">
        <f>COUNTIF(C210:AC210,"Cannot Convert")</f>
        <v>0</v>
      </c>
      <c r="B209" s="125" t="s">
        <v>38</v>
      </c>
      <c r="C209" s="126" t="str">
        <f>IF(AND(E208&gt;$AA$1,D208&gt;$X$1),"ILLEGAL",IF(E208&gt;$AA$1,"Full-Time Driver",""))</f>
        <v/>
      </c>
      <c r="D209" s="127"/>
      <c r="E209" s="128"/>
      <c r="F209" s="127"/>
      <c r="G209" s="126" t="str">
        <f>IF(AND(I208&gt;$AA$1,H208&gt;$X$1),"ILLEGAL",IF(I208&gt;$AA$1,"Full-Time Driver",""))</f>
        <v/>
      </c>
      <c r="H209" s="127"/>
      <c r="I209" s="128"/>
      <c r="J209" s="127"/>
      <c r="K209" s="126" t="str">
        <f>IF(AND(M208&gt;$AA$1,L208&gt;$X$1),"ILLEGAL",IF(M208&gt;$AA$1,"Full-Time Driver",""))</f>
        <v/>
      </c>
      <c r="L209" s="127"/>
      <c r="M209" s="128"/>
      <c r="N209" s="127"/>
      <c r="O209" s="126" t="str">
        <f>IF(AND(Q208&gt;$AA$1,P208&gt;$X$1),"ILLEGAL",IF(Q208&gt;$AA$1,"Full-Time Driver",""))</f>
        <v/>
      </c>
      <c r="P209" s="127"/>
      <c r="Q209" s="128"/>
      <c r="R209" s="127"/>
      <c r="S209" s="126" t="str">
        <f>IF(AND(U208&gt;$AA$1,T208&gt;$X$1),"ILLEGAL",IF(U208&gt;$AA$1,"Full-Time Driver",""))</f>
        <v/>
      </c>
      <c r="T209" s="127"/>
      <c r="U209" s="128"/>
      <c r="V209" s="127"/>
      <c r="W209" s="126" t="str">
        <f>IF(AND(Y208&gt;$AA$1,X208&gt;$X$1),"ILLEGAL",IF(Y208&gt;$AA$1,"Full-Time Driver",""))</f>
        <v/>
      </c>
      <c r="X209" s="127"/>
      <c r="Y209" s="128"/>
      <c r="Z209" s="127"/>
      <c r="AA209" s="126" t="str">
        <f>IF(AND(AC208&gt;$AA$1,AB208&gt;$X$1),"ILLEGAL",IF(AC208&gt;$AA$1,"Full-Time Driver",""))</f>
        <v/>
      </c>
      <c r="AB209" s="127"/>
      <c r="AC209" s="128"/>
      <c r="AD209" s="128"/>
      <c r="AE209" s="126" t="str">
        <f>IF($AE$1&lt;AE208,"Working Time Policy Breach","Compliant to Working Time Policy")</f>
        <v>Compliant to Working Time Policy</v>
      </c>
      <c r="AF209" s="128"/>
      <c r="AG209" s="128"/>
    </row>
    <row r="210" spans="1:33" s="75" customFormat="1" ht="14.1" customHeight="1" thickTop="1" thickBot="1">
      <c r="A210" s="129" t="str">
        <f>IF(A209&gt;0,"Cannot Convert","")</f>
        <v/>
      </c>
      <c r="B210" s="135" t="s">
        <v>11</v>
      </c>
      <c r="C210" s="131" t="str">
        <f>IF(D208&gt;$X$1,"Cannot Convert","")</f>
        <v/>
      </c>
      <c r="D210" s="132"/>
      <c r="E210" s="133"/>
      <c r="F210" s="132"/>
      <c r="G210" s="131" t="str">
        <f>IF(H208&gt;$X$1,"Cannot Convert","")</f>
        <v/>
      </c>
      <c r="H210" s="132"/>
      <c r="I210" s="133"/>
      <c r="J210" s="132"/>
      <c r="K210" s="131" t="str">
        <f>IF(L208&gt;$X$1,"Cannot Convert","")</f>
        <v/>
      </c>
      <c r="L210" s="132"/>
      <c r="M210" s="133"/>
      <c r="N210" s="132"/>
      <c r="O210" s="131" t="str">
        <f>IF(P208&gt;$X$1,"Cannot Convert","")</f>
        <v/>
      </c>
      <c r="P210" s="132"/>
      <c r="Q210" s="133"/>
      <c r="R210" s="132"/>
      <c r="S210" s="131" t="str">
        <f>IF(T208&gt;$X$1,"Cannot Convert","")</f>
        <v/>
      </c>
      <c r="T210" s="132"/>
      <c r="U210" s="133"/>
      <c r="V210" s="132"/>
      <c r="W210" s="131" t="str">
        <f>IF(X208&gt;$X$1,"Cannot Convert","")</f>
        <v/>
      </c>
      <c r="X210" s="132"/>
      <c r="Y210" s="133"/>
      <c r="Z210" s="132"/>
      <c r="AA210" s="131" t="str">
        <f>IF(AB208&gt;$X$1,"Cannot Convert","")</f>
        <v/>
      </c>
      <c r="AB210" s="132"/>
      <c r="AC210" s="133"/>
      <c r="AD210" s="133"/>
      <c r="AE210" s="134" t="s">
        <v>39</v>
      </c>
      <c r="AF210" s="133"/>
      <c r="AG210" s="133"/>
    </row>
    <row r="211" spans="1:33" ht="25.5" thickTop="1" thickBot="1">
      <c r="A211" s="101" t="s">
        <v>23</v>
      </c>
      <c r="B211" s="102"/>
      <c r="C211" s="103" t="s">
        <v>24</v>
      </c>
      <c r="D211" s="104" t="s">
        <v>25</v>
      </c>
      <c r="E211" s="104" t="s">
        <v>26</v>
      </c>
      <c r="F211" s="105" t="s">
        <v>27</v>
      </c>
      <c r="G211" s="103" t="s">
        <v>24</v>
      </c>
      <c r="H211" s="104" t="s">
        <v>25</v>
      </c>
      <c r="I211" s="104" t="s">
        <v>26</v>
      </c>
      <c r="J211" s="105" t="s">
        <v>27</v>
      </c>
      <c r="K211" s="103" t="s">
        <v>24</v>
      </c>
      <c r="L211" s="104" t="s">
        <v>25</v>
      </c>
      <c r="M211" s="104" t="s">
        <v>26</v>
      </c>
      <c r="N211" s="105" t="s">
        <v>27</v>
      </c>
      <c r="O211" s="103" t="s">
        <v>24</v>
      </c>
      <c r="P211" s="104" t="s">
        <v>25</v>
      </c>
      <c r="Q211" s="104" t="s">
        <v>26</v>
      </c>
      <c r="R211" s="105" t="s">
        <v>27</v>
      </c>
      <c r="S211" s="103" t="s">
        <v>24</v>
      </c>
      <c r="T211" s="104" t="s">
        <v>25</v>
      </c>
      <c r="U211" s="104" t="s">
        <v>26</v>
      </c>
      <c r="V211" s="105" t="s">
        <v>27</v>
      </c>
      <c r="W211" s="103" t="s">
        <v>24</v>
      </c>
      <c r="X211" s="104" t="s">
        <v>25</v>
      </c>
      <c r="Y211" s="104" t="s">
        <v>26</v>
      </c>
      <c r="Z211" s="105" t="s">
        <v>27</v>
      </c>
      <c r="AA211" s="103" t="s">
        <v>24</v>
      </c>
      <c r="AB211" s="104" t="s">
        <v>25</v>
      </c>
      <c r="AC211" s="106" t="s">
        <v>26</v>
      </c>
      <c r="AD211" s="105" t="s">
        <v>27</v>
      </c>
      <c r="AE211" s="107" t="s">
        <v>28</v>
      </c>
      <c r="AF211" s="104" t="s">
        <v>29</v>
      </c>
      <c r="AG211" s="104" t="s">
        <v>30</v>
      </c>
    </row>
    <row r="212" spans="1:33" ht="12.75" thickBot="1">
      <c r="A212" s="63"/>
      <c r="B212" s="108" t="s">
        <v>32</v>
      </c>
      <c r="C212" s="1"/>
      <c r="D212" s="4" t="str">
        <f>IF(ISERROR(VLOOKUP(C212,data,3,FALSE)),"",VLOOKUP(C212,data,3,FALSE))</f>
        <v/>
      </c>
      <c r="E212" s="4" t="str">
        <f>IF(ISERROR(VLOOKUP(C212,data,4,FALSE)),"",VLOOKUP(C212,data,4,FALSE))</f>
        <v/>
      </c>
      <c r="F212" s="20" t="str">
        <f>IF(ISERROR(VLOOKUP(C212,data,5,FALSE)),"",VLOOKUP(C212,data,5,FALSE))</f>
        <v/>
      </c>
      <c r="G212" s="1"/>
      <c r="H212" s="4" t="str">
        <f>IF(ISERROR(VLOOKUP(G212,data,6,FALSE)),"",VLOOKUP(G212,data,6,FALSE))</f>
        <v/>
      </c>
      <c r="I212" s="4" t="str">
        <f>IF(ISERROR(VLOOKUP(G212,data,7,FALSE)),"",VLOOKUP(G212,data,7,FALSE))</f>
        <v/>
      </c>
      <c r="J212" s="20" t="str">
        <f>IF(ISERROR(VLOOKUP(G212,data,8,FALSE)),"",VLOOKUP(G212,data,8,FALSE))</f>
        <v/>
      </c>
      <c r="K212" s="1"/>
      <c r="L212" s="4" t="str">
        <f>IF(ISERROR(VLOOKUP(K212,data,9,FALSE)),"",VLOOKUP(K212,data,9,FALSE))</f>
        <v/>
      </c>
      <c r="M212" s="4" t="str">
        <f>IF(ISERROR(VLOOKUP(K212,data,10,FALSE)),"",VLOOKUP(K212,data,10,FALSE))</f>
        <v/>
      </c>
      <c r="N212" s="20" t="str">
        <f>IF(ISERROR(VLOOKUP(K212,data,11,FALSE)),"",VLOOKUP(K212,data,11,FALSE))</f>
        <v/>
      </c>
      <c r="O212" s="1"/>
      <c r="P212" s="4" t="str">
        <f>IF(ISERROR(VLOOKUP(O212,data,12,FALSE)),"",VLOOKUP(O212,data,12,FALSE))</f>
        <v/>
      </c>
      <c r="Q212" s="4" t="str">
        <f>IF(ISERROR(VLOOKUP(O212,data,13,FALSE)),"",VLOOKUP(O212,data,13,FALSE))</f>
        <v/>
      </c>
      <c r="R212" s="20" t="str">
        <f>IF(ISERROR(VLOOKUP(O212,data,14,FALSE)),"",VLOOKUP(O212,data,14,FALSE))</f>
        <v/>
      </c>
      <c r="S212" s="1"/>
      <c r="T212" s="4" t="str">
        <f>IF(ISERROR(VLOOKUP(S212,data,15,FALSE)),"",VLOOKUP(S212,data,15,FALSE))</f>
        <v/>
      </c>
      <c r="U212" s="4" t="str">
        <f>IF(ISERROR(VLOOKUP(S212,data,16,FALSE)),"",VLOOKUP(S212,data,16,FALSE))</f>
        <v/>
      </c>
      <c r="V212" s="20" t="str">
        <f>IF(ISERROR(VLOOKUP(S212,data,17,FALSE)),"",VLOOKUP(S212,data,17,FALSE))</f>
        <v/>
      </c>
      <c r="W212" s="1"/>
      <c r="X212" s="4" t="str">
        <f>IF(ISERROR(VLOOKUP(W212,data,18,FALSE)),"",VLOOKUP(W212,data,18,FALSE))</f>
        <v/>
      </c>
      <c r="Y212" s="4" t="str">
        <f>IF(ISERROR(VLOOKUP(W212,data,19,FALSE)),"",VLOOKUP(W212,data,19,FALSE))</f>
        <v/>
      </c>
      <c r="Z212" s="20" t="str">
        <f>IF(ISERROR(VLOOKUP(W212,data,20,FALSE)),"",VLOOKUP(W212,data,20,FALSE))</f>
        <v/>
      </c>
      <c r="AA212" s="1"/>
      <c r="AB212" s="4" t="str">
        <f>IF(ISERROR(VLOOKUP(AA212,data,21,FALSE)),"",VLOOKUP(AA212,data,21,FALSE))</f>
        <v/>
      </c>
      <c r="AC212" s="6" t="str">
        <f>IF(ISERROR(VLOOKUP(AA212,data,22,FALSE)),"",VLOOKUP(AA212,data,22,FALSE))</f>
        <v/>
      </c>
      <c r="AD212" s="6" t="str">
        <f>IF(ISERROR(VLOOKUP(AA212,data,23,FALSE)),"",VLOOKUP(AA212,data,23,FALSE))</f>
        <v/>
      </c>
      <c r="AE212" s="112"/>
      <c r="AF212" s="112"/>
      <c r="AG212" s="112"/>
    </row>
    <row r="213" spans="1:33" ht="12.75" thickBot="1">
      <c r="A213" s="113" t="s">
        <v>33</v>
      </c>
      <c r="B213" s="114" t="s">
        <v>34</v>
      </c>
      <c r="C213" s="1"/>
      <c r="D213" s="4" t="str">
        <f>IF(ISERROR(VLOOKUP(C213,data,3,FALSE)),"",VLOOKUP(C213,data,3,FALSE))</f>
        <v/>
      </c>
      <c r="E213" s="4" t="str">
        <f>IF(ISERROR(VLOOKUP(C213,data,4,FALSE)),"",VLOOKUP(C213,data,4,FALSE))</f>
        <v/>
      </c>
      <c r="F213" s="20" t="str">
        <f>IF(ISERROR(VLOOKUP(C213,data,5,FALSE)),"",VLOOKUP(C213,data,5,FALSE))</f>
        <v/>
      </c>
      <c r="G213" s="1"/>
      <c r="H213" s="4" t="str">
        <f>IF(ISERROR(VLOOKUP(G213,data,6,FALSE)),"",VLOOKUP(G213,data,6,FALSE))</f>
        <v/>
      </c>
      <c r="I213" s="4" t="str">
        <f>IF(ISERROR(VLOOKUP(G213,data,7,FALSE)),"",VLOOKUP(G213,data,7,FALSE))</f>
        <v/>
      </c>
      <c r="J213" s="20" t="str">
        <f>IF(ISERROR(VLOOKUP(G213,data,8,FALSE)),"",VLOOKUP(G213,data,8,FALSE))</f>
        <v/>
      </c>
      <c r="K213" s="1"/>
      <c r="L213" s="4" t="str">
        <f>IF(ISERROR(VLOOKUP(K213,data,9,FALSE)),"",VLOOKUP(K213,data,9,FALSE))</f>
        <v/>
      </c>
      <c r="M213" s="4" t="str">
        <f>IF(ISERROR(VLOOKUP(K213,data,10,FALSE)),"",VLOOKUP(K213,data,10,FALSE))</f>
        <v/>
      </c>
      <c r="N213" s="20" t="str">
        <f>IF(ISERROR(VLOOKUP(K213,data,11,FALSE)),"",VLOOKUP(K213,data,11,FALSE))</f>
        <v/>
      </c>
      <c r="O213" s="1"/>
      <c r="P213" s="4" t="str">
        <f>IF(ISERROR(VLOOKUP(O213,data,12,FALSE)),"",VLOOKUP(O213,data,12,FALSE))</f>
        <v/>
      </c>
      <c r="Q213" s="4" t="str">
        <f>IF(ISERROR(VLOOKUP(O213,data,13,FALSE)),"",VLOOKUP(O213,data,13,FALSE))</f>
        <v/>
      </c>
      <c r="R213" s="20" t="str">
        <f>IF(ISERROR(VLOOKUP(O213,data,14,FALSE)),"",VLOOKUP(O213,data,14,FALSE))</f>
        <v/>
      </c>
      <c r="S213" s="1"/>
      <c r="T213" s="4" t="str">
        <f>IF(ISERROR(VLOOKUP(S213,data,15,FALSE)),"",VLOOKUP(S213,data,15,FALSE))</f>
        <v/>
      </c>
      <c r="U213" s="4" t="str">
        <f>IF(ISERROR(VLOOKUP(S213,data,16,FALSE)),"",VLOOKUP(S213,data,16,FALSE))</f>
        <v/>
      </c>
      <c r="V213" s="20" t="str">
        <f>IF(ISERROR(VLOOKUP(S213,data,17,FALSE)),"",VLOOKUP(S213,data,17,FALSE))</f>
        <v/>
      </c>
      <c r="W213" s="1"/>
      <c r="X213" s="4" t="str">
        <f>IF(ISERROR(VLOOKUP(W213,data,18,FALSE)),"",VLOOKUP(W213,data,18,FALSE))</f>
        <v/>
      </c>
      <c r="Y213" s="4" t="str">
        <f>IF(ISERROR(VLOOKUP(W213,data,19,FALSE)),"",VLOOKUP(W213,data,19,FALSE))</f>
        <v/>
      </c>
      <c r="Z213" s="20" t="str">
        <f>IF(ISERROR(VLOOKUP(W213,data,20,FALSE)),"",VLOOKUP(W213,data,20,FALSE))</f>
        <v/>
      </c>
      <c r="AA213" s="1"/>
      <c r="AB213" s="4" t="str">
        <f>IF(ISERROR(VLOOKUP(AA213,data,21,FALSE)),"",VLOOKUP(AA213,data,21,FALSE))</f>
        <v/>
      </c>
      <c r="AC213" s="6" t="str">
        <f>IF(ISERROR(VLOOKUP(AA213,data,22,FALSE)),"",VLOOKUP(AA213,data,22,FALSE))</f>
        <v/>
      </c>
      <c r="AD213" s="6" t="str">
        <f>IF(ISERROR(VLOOKUP(AA213,data,23,FALSE)),"",VLOOKUP(AA213,data,23,FALSE))</f>
        <v/>
      </c>
      <c r="AE213" s="112" t="str">
        <f>IF(ISERROR(VLOOKUP(#REF!,data,13,FALSE)),"",VLOOKUP(#REF!,data,13,FALSE))</f>
        <v/>
      </c>
      <c r="AF213" s="112"/>
      <c r="AG213" s="112"/>
    </row>
    <row r="214" spans="1:33" ht="12.75" thickBot="1">
      <c r="A214" s="62"/>
      <c r="B214" s="114" t="s">
        <v>35</v>
      </c>
      <c r="C214" s="22"/>
      <c r="D214" s="115"/>
      <c r="E214" s="115"/>
      <c r="F214" s="116"/>
      <c r="G214" s="22"/>
      <c r="H214" s="115"/>
      <c r="I214" s="115"/>
      <c r="J214" s="116"/>
      <c r="K214" s="22"/>
      <c r="L214" s="115"/>
      <c r="M214" s="115"/>
      <c r="N214" s="116"/>
      <c r="O214" s="22"/>
      <c r="P214" s="115"/>
      <c r="Q214" s="115"/>
      <c r="R214" s="116"/>
      <c r="S214" s="22"/>
      <c r="T214" s="115"/>
      <c r="U214" s="115"/>
      <c r="V214" s="116"/>
      <c r="W214" s="22"/>
      <c r="X214" s="115"/>
      <c r="Y214" s="115"/>
      <c r="Z214" s="116"/>
      <c r="AA214" s="22"/>
      <c r="AB214" s="115"/>
      <c r="AC214" s="117"/>
      <c r="AD214" s="117"/>
      <c r="AE214" s="112" t="str">
        <f>IF(ISERROR(VLOOKUP(#REF!,data,13,FALSE)),"",VLOOKUP(#REF!,data,13,FALSE))</f>
        <v/>
      </c>
      <c r="AF214" s="112"/>
      <c r="AG214" s="112"/>
    </row>
    <row r="215" spans="1:33" ht="12.75" thickBot="1">
      <c r="A215" s="118" t="str">
        <f>IF(C217="ILLEGAL","ILLEGAL","")</f>
        <v/>
      </c>
      <c r="B215" s="114" t="s">
        <v>36</v>
      </c>
      <c r="C215" s="2"/>
      <c r="D215" s="5"/>
      <c r="E215" s="5"/>
      <c r="F215" s="21"/>
      <c r="G215" s="2"/>
      <c r="H215" s="5"/>
      <c r="I215" s="5"/>
      <c r="J215" s="21"/>
      <c r="K215" s="2"/>
      <c r="L215" s="5"/>
      <c r="M215" s="5"/>
      <c r="N215" s="21"/>
      <c r="O215" s="2"/>
      <c r="P215" s="5"/>
      <c r="Q215" s="5"/>
      <c r="R215" s="21"/>
      <c r="S215" s="2"/>
      <c r="T215" s="5"/>
      <c r="U215" s="5"/>
      <c r="V215" s="21"/>
      <c r="W215" s="2"/>
      <c r="X215" s="5"/>
      <c r="Y215" s="5"/>
      <c r="Z215" s="21"/>
      <c r="AA215" s="2"/>
      <c r="AB215" s="5"/>
      <c r="AC215" s="7"/>
      <c r="AD215" s="7"/>
      <c r="AE215" s="17"/>
      <c r="AF215" s="17"/>
      <c r="AG215" s="17"/>
    </row>
    <row r="216" spans="1:33" ht="16.5" thickBot="1">
      <c r="A216" s="119"/>
      <c r="B216" s="120" t="s">
        <v>37</v>
      </c>
      <c r="C216" s="3"/>
      <c r="D216" s="8">
        <f>SUM(D212:D215)</f>
        <v>0</v>
      </c>
      <c r="E216" s="8">
        <f>SUM(E212:E215)</f>
        <v>0</v>
      </c>
      <c r="F216" s="8">
        <f>SUM(F212:F215)</f>
        <v>0</v>
      </c>
      <c r="G216" s="147"/>
      <c r="H216" s="8">
        <f>SUM(H212:H215)</f>
        <v>0</v>
      </c>
      <c r="I216" s="8">
        <f>SUM(I212:I215)</f>
        <v>0</v>
      </c>
      <c r="J216" s="8">
        <f>SUM(J212:J215)</f>
        <v>0</v>
      </c>
      <c r="K216" s="147"/>
      <c r="L216" s="8">
        <f>SUM(L212:L215)</f>
        <v>0</v>
      </c>
      <c r="M216" s="8">
        <f>SUM(M212:M215)</f>
        <v>0</v>
      </c>
      <c r="N216" s="8">
        <f>SUM(N212:N215)</f>
        <v>0</v>
      </c>
      <c r="O216" s="147"/>
      <c r="P216" s="8">
        <f>SUM(P212:P215)</f>
        <v>0</v>
      </c>
      <c r="Q216" s="8">
        <f>SUM(Q212:Q215)</f>
        <v>0</v>
      </c>
      <c r="R216" s="8">
        <f>SUM(R212:R215)</f>
        <v>0</v>
      </c>
      <c r="S216" s="147"/>
      <c r="T216" s="8">
        <f>SUM(T212:T215)</f>
        <v>0</v>
      </c>
      <c r="U216" s="8">
        <f>SUM(U212:U215)</f>
        <v>0</v>
      </c>
      <c r="V216" s="8">
        <f>SUM(V212:V215)</f>
        <v>0</v>
      </c>
      <c r="W216" s="147"/>
      <c r="X216" s="8">
        <f>SUM(X212:X215)</f>
        <v>0</v>
      </c>
      <c r="Y216" s="8">
        <f>SUM(Y212:Y215)</f>
        <v>0</v>
      </c>
      <c r="Z216" s="8">
        <f>SUM(Z212:Z215)</f>
        <v>0</v>
      </c>
      <c r="AA216" s="147"/>
      <c r="AB216" s="8">
        <f>SUM(AB212:AB215)</f>
        <v>0</v>
      </c>
      <c r="AC216" s="8">
        <f>SUM(AC212:AC215)</f>
        <v>0</v>
      </c>
      <c r="AD216" s="8">
        <f>SUM(AD212:AD215)</f>
        <v>0</v>
      </c>
      <c r="AE216" s="8">
        <f>SUM(F216,J216,N216,R216,V216,Z216,AD216)</f>
        <v>0</v>
      </c>
      <c r="AF216" s="122">
        <v>0</v>
      </c>
      <c r="AG216" s="123"/>
    </row>
    <row r="217" spans="1:33" ht="15" thickBot="1">
      <c r="A217" s="124">
        <f>COUNTIF(C218:AC218,"Cannot Convert")</f>
        <v>0</v>
      </c>
      <c r="B217" s="125" t="s">
        <v>38</v>
      </c>
      <c r="C217" s="126" t="str">
        <f>IF(AND(E216&gt;$AA$1,D216&gt;$X$1),"ILLEGAL",IF(E216&gt;$AA$1,"Full-Time Driver",""))</f>
        <v/>
      </c>
      <c r="D217" s="127"/>
      <c r="E217" s="128"/>
      <c r="F217" s="127"/>
      <c r="G217" s="126" t="str">
        <f>IF(AND(I216&gt;$AA$1,H216&gt;$X$1),"ILLEGAL",IF(I216&gt;$AA$1,"Full-Time Driver",""))</f>
        <v/>
      </c>
      <c r="H217" s="127"/>
      <c r="I217" s="128"/>
      <c r="J217" s="127"/>
      <c r="K217" s="126" t="str">
        <f>IF(AND(M216&gt;$AA$1,L216&gt;$X$1),"ILLEGAL",IF(M216&gt;$AA$1,"Full-Time Driver",""))</f>
        <v/>
      </c>
      <c r="L217" s="127"/>
      <c r="M217" s="128"/>
      <c r="N217" s="127"/>
      <c r="O217" s="126" t="str">
        <f>IF(AND(Q216&gt;$AA$1,P216&gt;$X$1),"ILLEGAL",IF(Q216&gt;$AA$1,"Full-Time Driver",""))</f>
        <v/>
      </c>
      <c r="P217" s="127"/>
      <c r="Q217" s="128"/>
      <c r="R217" s="127"/>
      <c r="S217" s="126" t="str">
        <f>IF(AND(U216&gt;$AA$1,T216&gt;$X$1),"ILLEGAL",IF(U216&gt;$AA$1,"Full-Time Driver",""))</f>
        <v/>
      </c>
      <c r="T217" s="127"/>
      <c r="U217" s="128"/>
      <c r="V217" s="127"/>
      <c r="W217" s="126" t="str">
        <f>IF(AND(Y216&gt;$AA$1,X216&gt;$X$1),"ILLEGAL",IF(Y216&gt;$AA$1,"Full-Time Driver",""))</f>
        <v/>
      </c>
      <c r="X217" s="127"/>
      <c r="Y217" s="128"/>
      <c r="Z217" s="127"/>
      <c r="AA217" s="126" t="str">
        <f>IF(AND(AC216&gt;$AA$1,AB216&gt;$X$1),"ILLEGAL",IF(AC216&gt;$AA$1,"Full-Time Driver",""))</f>
        <v/>
      </c>
      <c r="AB217" s="127"/>
      <c r="AC217" s="128"/>
      <c r="AD217" s="128"/>
      <c r="AE217" s="126" t="str">
        <f>IF($AE$1&lt;AE216,"Working Time Policy Breach","Compliant to Working Time Policy")</f>
        <v>Compliant to Working Time Policy</v>
      </c>
      <c r="AF217" s="128"/>
      <c r="AG217" s="128"/>
    </row>
    <row r="218" spans="1:33" s="75" customFormat="1" ht="14.1" customHeight="1" thickTop="1" thickBot="1">
      <c r="A218" s="129" t="str">
        <f>IF(A217&gt;0,"Cannot Convert","")</f>
        <v/>
      </c>
      <c r="B218" s="135" t="s">
        <v>11</v>
      </c>
      <c r="C218" s="131" t="str">
        <f>IF(D216&gt;$X$1,"Cannot Convert","")</f>
        <v/>
      </c>
      <c r="D218" s="132"/>
      <c r="E218" s="133"/>
      <c r="F218" s="132"/>
      <c r="G218" s="131" t="str">
        <f>IF(H216&gt;$X$1,"Cannot Convert","")</f>
        <v/>
      </c>
      <c r="H218" s="132"/>
      <c r="I218" s="133"/>
      <c r="J218" s="132"/>
      <c r="K218" s="131" t="str">
        <f>IF(L216&gt;$X$1,"Cannot Convert","")</f>
        <v/>
      </c>
      <c r="L218" s="132"/>
      <c r="M218" s="133"/>
      <c r="N218" s="132"/>
      <c r="O218" s="131" t="str">
        <f>IF(P216&gt;$X$1,"Cannot Convert","")</f>
        <v/>
      </c>
      <c r="P218" s="132"/>
      <c r="Q218" s="133"/>
      <c r="R218" s="132"/>
      <c r="S218" s="131" t="str">
        <f>IF(T216&gt;$X$1,"Cannot Convert","")</f>
        <v/>
      </c>
      <c r="T218" s="132"/>
      <c r="U218" s="133"/>
      <c r="V218" s="132"/>
      <c r="W218" s="131" t="str">
        <f>IF(X216&gt;$X$1,"Cannot Convert","")</f>
        <v/>
      </c>
      <c r="X218" s="132"/>
      <c r="Y218" s="133"/>
      <c r="Z218" s="132"/>
      <c r="AA218" s="131" t="str">
        <f>IF(AB216&gt;$X$1,"Cannot Convert","")</f>
        <v/>
      </c>
      <c r="AB218" s="132"/>
      <c r="AC218" s="133"/>
      <c r="AD218" s="133"/>
      <c r="AE218" s="134" t="s">
        <v>39</v>
      </c>
      <c r="AF218" s="133"/>
      <c r="AG218" s="133"/>
    </row>
    <row r="219" spans="1:33" ht="25.5" thickTop="1" thickBot="1">
      <c r="A219" s="101" t="s">
        <v>23</v>
      </c>
      <c r="B219" s="102"/>
      <c r="C219" s="103" t="s">
        <v>24</v>
      </c>
      <c r="D219" s="104" t="s">
        <v>25</v>
      </c>
      <c r="E219" s="104" t="s">
        <v>26</v>
      </c>
      <c r="F219" s="105" t="s">
        <v>27</v>
      </c>
      <c r="G219" s="103" t="s">
        <v>24</v>
      </c>
      <c r="H219" s="104" t="s">
        <v>25</v>
      </c>
      <c r="I219" s="104" t="s">
        <v>26</v>
      </c>
      <c r="J219" s="105" t="s">
        <v>27</v>
      </c>
      <c r="K219" s="103" t="s">
        <v>24</v>
      </c>
      <c r="L219" s="104" t="s">
        <v>25</v>
      </c>
      <c r="M219" s="104" t="s">
        <v>26</v>
      </c>
      <c r="N219" s="105" t="s">
        <v>27</v>
      </c>
      <c r="O219" s="103" t="s">
        <v>24</v>
      </c>
      <c r="P219" s="104" t="s">
        <v>25</v>
      </c>
      <c r="Q219" s="104" t="s">
        <v>26</v>
      </c>
      <c r="R219" s="105" t="s">
        <v>27</v>
      </c>
      <c r="S219" s="103" t="s">
        <v>24</v>
      </c>
      <c r="T219" s="104" t="s">
        <v>25</v>
      </c>
      <c r="U219" s="104" t="s">
        <v>26</v>
      </c>
      <c r="V219" s="105" t="s">
        <v>27</v>
      </c>
      <c r="W219" s="103" t="s">
        <v>24</v>
      </c>
      <c r="X219" s="104" t="s">
        <v>25</v>
      </c>
      <c r="Y219" s="104" t="s">
        <v>26</v>
      </c>
      <c r="Z219" s="105" t="s">
        <v>27</v>
      </c>
      <c r="AA219" s="103" t="s">
        <v>24</v>
      </c>
      <c r="AB219" s="104" t="s">
        <v>25</v>
      </c>
      <c r="AC219" s="106" t="s">
        <v>26</v>
      </c>
      <c r="AD219" s="106" t="s">
        <v>27</v>
      </c>
      <c r="AE219" s="107" t="s">
        <v>28</v>
      </c>
      <c r="AF219" s="104" t="s">
        <v>29</v>
      </c>
      <c r="AG219" s="104" t="s">
        <v>30</v>
      </c>
    </row>
    <row r="220" spans="1:33" ht="12.75" thickBot="1">
      <c r="A220" s="63"/>
      <c r="B220" s="108" t="s">
        <v>32</v>
      </c>
      <c r="C220" s="1"/>
      <c r="D220" s="4" t="str">
        <f>IF(ISERROR(VLOOKUP(C220,data,3,FALSE)),"",VLOOKUP(C220,data,3,FALSE))</f>
        <v/>
      </c>
      <c r="E220" s="4" t="str">
        <f>IF(ISERROR(VLOOKUP(C220,data,4,FALSE)),"",VLOOKUP(C220,data,4,FALSE))</f>
        <v/>
      </c>
      <c r="F220" s="20" t="str">
        <f>IF(ISERROR(VLOOKUP(C220,data,5,FALSE)),"",VLOOKUP(C220,data,5,FALSE))</f>
        <v/>
      </c>
      <c r="G220" s="1"/>
      <c r="H220" s="4" t="str">
        <f>IF(ISERROR(VLOOKUP(G220,data,6,FALSE)),"",VLOOKUP(G220,data,6,FALSE))</f>
        <v/>
      </c>
      <c r="I220" s="4" t="str">
        <f>IF(ISERROR(VLOOKUP(G220,data,7,FALSE)),"",VLOOKUP(G220,data,7,FALSE))</f>
        <v/>
      </c>
      <c r="J220" s="20" t="str">
        <f>IF(ISERROR(VLOOKUP(G220,data,8,FALSE)),"",VLOOKUP(G220,data,8,FALSE))</f>
        <v/>
      </c>
      <c r="K220" s="1"/>
      <c r="L220" s="4" t="str">
        <f>IF(ISERROR(VLOOKUP(K220,data,9,FALSE)),"",VLOOKUP(K220,data,9,FALSE))</f>
        <v/>
      </c>
      <c r="M220" s="4" t="str">
        <f>IF(ISERROR(VLOOKUP(K220,data,10,FALSE)),"",VLOOKUP(K220,data,10,FALSE))</f>
        <v/>
      </c>
      <c r="N220" s="20" t="str">
        <f>IF(ISERROR(VLOOKUP(K220,data,11,FALSE)),"",VLOOKUP(K220,data,11,FALSE))</f>
        <v/>
      </c>
      <c r="O220" s="1"/>
      <c r="P220" s="4" t="str">
        <f>IF(ISERROR(VLOOKUP(O220,data,12,FALSE)),"",VLOOKUP(O220,data,12,FALSE))</f>
        <v/>
      </c>
      <c r="Q220" s="4" t="str">
        <f>IF(ISERROR(VLOOKUP(O220,data,13,FALSE)),"",VLOOKUP(O220,data,13,FALSE))</f>
        <v/>
      </c>
      <c r="R220" s="20" t="str">
        <f>IF(ISERROR(VLOOKUP(O220,data,14,FALSE)),"",VLOOKUP(O220,data,14,FALSE))</f>
        <v/>
      </c>
      <c r="S220" s="1"/>
      <c r="T220" s="4" t="str">
        <f>IF(ISERROR(VLOOKUP(S220,data,15,FALSE)),"",VLOOKUP(S220,data,15,FALSE))</f>
        <v/>
      </c>
      <c r="U220" s="4" t="str">
        <f>IF(ISERROR(VLOOKUP(S220,data,16,FALSE)),"",VLOOKUP(S220,data,16,FALSE))</f>
        <v/>
      </c>
      <c r="V220" s="20" t="str">
        <f>IF(ISERROR(VLOOKUP(S220,data,17,FALSE)),"",VLOOKUP(S220,data,17,FALSE))</f>
        <v/>
      </c>
      <c r="W220" s="1"/>
      <c r="X220" s="4" t="str">
        <f>IF(ISERROR(VLOOKUP(W220,data,18,FALSE)),"",VLOOKUP(W220,data,18,FALSE))</f>
        <v/>
      </c>
      <c r="Y220" s="4" t="str">
        <f>IF(ISERROR(VLOOKUP(W220,data,19,FALSE)),"",VLOOKUP(W220,data,19,FALSE))</f>
        <v/>
      </c>
      <c r="Z220" s="20" t="str">
        <f>IF(ISERROR(VLOOKUP(W220,data,20,FALSE)),"",VLOOKUP(W220,data,20,FALSE))</f>
        <v/>
      </c>
      <c r="AA220" s="1"/>
      <c r="AB220" s="4" t="str">
        <f>IF(ISERROR(VLOOKUP(AA220,data,21,FALSE)),"",VLOOKUP(AA220,data,21,FALSE))</f>
        <v/>
      </c>
      <c r="AC220" s="6" t="str">
        <f>IF(ISERROR(VLOOKUP(AA220,data,22,FALSE)),"",VLOOKUP(AA220,data,22,FALSE))</f>
        <v/>
      </c>
      <c r="AD220" s="6" t="str">
        <f>IF(ISERROR(VLOOKUP(AA220,data,23,FALSE)),"",VLOOKUP(AA220,data,23,FALSE))</f>
        <v/>
      </c>
      <c r="AE220" s="112"/>
      <c r="AF220" s="112"/>
      <c r="AG220" s="112"/>
    </row>
    <row r="221" spans="1:33" ht="12.75" thickBot="1">
      <c r="A221" s="113" t="s">
        <v>33</v>
      </c>
      <c r="B221" s="114" t="s">
        <v>34</v>
      </c>
      <c r="C221" s="1"/>
      <c r="D221" s="4" t="str">
        <f>IF(ISERROR(VLOOKUP(C221,data,3,FALSE)),"",VLOOKUP(C221,data,3,FALSE))</f>
        <v/>
      </c>
      <c r="E221" s="4" t="str">
        <f>IF(ISERROR(VLOOKUP(C221,data,4,FALSE)),"",VLOOKUP(C221,data,4,FALSE))</f>
        <v/>
      </c>
      <c r="F221" s="20" t="str">
        <f>IF(ISERROR(VLOOKUP(C221,data,5,FALSE)),"",VLOOKUP(C221,data,5,FALSE))</f>
        <v/>
      </c>
      <c r="G221" s="1"/>
      <c r="H221" s="4" t="str">
        <f>IF(ISERROR(VLOOKUP(G221,data,6,FALSE)),"",VLOOKUP(G221,data,6,FALSE))</f>
        <v/>
      </c>
      <c r="I221" s="4" t="str">
        <f>IF(ISERROR(VLOOKUP(G221,data,7,FALSE)),"",VLOOKUP(G221,data,7,FALSE))</f>
        <v/>
      </c>
      <c r="J221" s="20" t="str">
        <f>IF(ISERROR(VLOOKUP(G221,data,8,FALSE)),"",VLOOKUP(G221,data,8,FALSE))</f>
        <v/>
      </c>
      <c r="K221" s="1"/>
      <c r="L221" s="4" t="str">
        <f>IF(ISERROR(VLOOKUP(K221,data,9,FALSE)),"",VLOOKUP(K221,data,9,FALSE))</f>
        <v/>
      </c>
      <c r="M221" s="4" t="str">
        <f>IF(ISERROR(VLOOKUP(K221,data,10,FALSE)),"",VLOOKUP(K221,data,10,FALSE))</f>
        <v/>
      </c>
      <c r="N221" s="20" t="str">
        <f>IF(ISERROR(VLOOKUP(K221,data,11,FALSE)),"",VLOOKUP(K221,data,11,FALSE))</f>
        <v/>
      </c>
      <c r="O221" s="1"/>
      <c r="P221" s="4" t="str">
        <f>IF(ISERROR(VLOOKUP(O221,data,12,FALSE)),"",VLOOKUP(O221,data,12,FALSE))</f>
        <v/>
      </c>
      <c r="Q221" s="4" t="str">
        <f>IF(ISERROR(VLOOKUP(O221,data,13,FALSE)),"",VLOOKUP(O221,data,13,FALSE))</f>
        <v/>
      </c>
      <c r="R221" s="20" t="str">
        <f>IF(ISERROR(VLOOKUP(O221,data,14,FALSE)),"",VLOOKUP(O221,data,14,FALSE))</f>
        <v/>
      </c>
      <c r="S221" s="1"/>
      <c r="T221" s="4" t="str">
        <f>IF(ISERROR(VLOOKUP(S221,data,15,FALSE)),"",VLOOKUP(S221,data,15,FALSE))</f>
        <v/>
      </c>
      <c r="U221" s="4" t="str">
        <f>IF(ISERROR(VLOOKUP(S221,data,16,FALSE)),"",VLOOKUP(S221,data,16,FALSE))</f>
        <v/>
      </c>
      <c r="V221" s="20" t="str">
        <f>IF(ISERROR(VLOOKUP(S221,data,17,FALSE)),"",VLOOKUP(S221,data,17,FALSE))</f>
        <v/>
      </c>
      <c r="W221" s="1"/>
      <c r="X221" s="4" t="str">
        <f>IF(ISERROR(VLOOKUP(W221,data,18,FALSE)),"",VLOOKUP(W221,data,18,FALSE))</f>
        <v/>
      </c>
      <c r="Y221" s="4" t="str">
        <f>IF(ISERROR(VLOOKUP(W221,data,19,FALSE)),"",VLOOKUP(W221,data,19,FALSE))</f>
        <v/>
      </c>
      <c r="Z221" s="20" t="str">
        <f>IF(ISERROR(VLOOKUP(W221,data,20,FALSE)),"",VLOOKUP(W221,data,20,FALSE))</f>
        <v/>
      </c>
      <c r="AA221" s="1"/>
      <c r="AB221" s="4" t="str">
        <f>IF(ISERROR(VLOOKUP(AA221,data,21,FALSE)),"",VLOOKUP(AA221,data,21,FALSE))</f>
        <v/>
      </c>
      <c r="AC221" s="6" t="str">
        <f>IF(ISERROR(VLOOKUP(AA221,data,22,FALSE)),"",VLOOKUP(AA221,data,22,FALSE))</f>
        <v/>
      </c>
      <c r="AD221" s="6" t="str">
        <f>IF(ISERROR(VLOOKUP(AA221,data,23,FALSE)),"",VLOOKUP(AA221,data,23,FALSE))</f>
        <v/>
      </c>
      <c r="AE221" s="112" t="str">
        <f>IF(ISERROR(VLOOKUP(#REF!,data,13,FALSE)),"",VLOOKUP(#REF!,data,13,FALSE))</f>
        <v/>
      </c>
      <c r="AF221" s="112"/>
      <c r="AG221" s="112"/>
    </row>
    <row r="222" spans="1:33" ht="12.75" thickBot="1">
      <c r="A222" s="62"/>
      <c r="B222" s="114" t="s">
        <v>35</v>
      </c>
      <c r="C222" s="22"/>
      <c r="D222" s="115"/>
      <c r="E222" s="115"/>
      <c r="F222" s="116"/>
      <c r="G222" s="22"/>
      <c r="H222" s="115"/>
      <c r="I222" s="115"/>
      <c r="J222" s="116"/>
      <c r="K222" s="22"/>
      <c r="L222" s="115"/>
      <c r="M222" s="115"/>
      <c r="N222" s="116"/>
      <c r="O222" s="22"/>
      <c r="P222" s="115"/>
      <c r="Q222" s="115"/>
      <c r="R222" s="116"/>
      <c r="S222" s="22"/>
      <c r="T222" s="115"/>
      <c r="U222" s="115"/>
      <c r="V222" s="116"/>
      <c r="W222" s="22"/>
      <c r="X222" s="115"/>
      <c r="Y222" s="115"/>
      <c r="Z222" s="116"/>
      <c r="AA222" s="22"/>
      <c r="AB222" s="115"/>
      <c r="AC222" s="117"/>
      <c r="AD222" s="117"/>
      <c r="AE222" s="112" t="str">
        <f>IF(ISERROR(VLOOKUP(#REF!,data,13,FALSE)),"",VLOOKUP(#REF!,data,13,FALSE))</f>
        <v/>
      </c>
      <c r="AF222" s="112"/>
      <c r="AG222" s="112"/>
    </row>
    <row r="223" spans="1:33" ht="12.75" thickBot="1">
      <c r="A223" s="118" t="str">
        <f>IF(C225="ILLEGAL","ILLEGAL","")</f>
        <v/>
      </c>
      <c r="B223" s="114" t="s">
        <v>36</v>
      </c>
      <c r="C223" s="2"/>
      <c r="D223" s="5"/>
      <c r="E223" s="5"/>
      <c r="F223" s="21"/>
      <c r="G223" s="2"/>
      <c r="H223" s="5"/>
      <c r="I223" s="5"/>
      <c r="J223" s="21"/>
      <c r="K223" s="2"/>
      <c r="L223" s="5"/>
      <c r="M223" s="5"/>
      <c r="N223" s="21"/>
      <c r="O223" s="2"/>
      <c r="P223" s="5"/>
      <c r="Q223" s="5"/>
      <c r="R223" s="21"/>
      <c r="S223" s="2"/>
      <c r="T223" s="5"/>
      <c r="U223" s="5"/>
      <c r="V223" s="21"/>
      <c r="W223" s="2"/>
      <c r="X223" s="5"/>
      <c r="Y223" s="5"/>
      <c r="Z223" s="21"/>
      <c r="AA223" s="2"/>
      <c r="AB223" s="5"/>
      <c r="AC223" s="7"/>
      <c r="AD223" s="7"/>
      <c r="AE223" s="17"/>
      <c r="AF223" s="17"/>
      <c r="AG223" s="17"/>
    </row>
    <row r="224" spans="1:33" ht="16.5" thickBot="1">
      <c r="A224" s="119"/>
      <c r="B224" s="120" t="s">
        <v>37</v>
      </c>
      <c r="C224" s="3"/>
      <c r="D224" s="8">
        <f>SUM(D220:D223)</f>
        <v>0</v>
      </c>
      <c r="E224" s="8">
        <f>SUM(E220:E223)</f>
        <v>0</v>
      </c>
      <c r="F224" s="8">
        <f>SUM(F220:F223)</f>
        <v>0</v>
      </c>
      <c r="G224" s="147"/>
      <c r="H224" s="8">
        <f>SUM(H220:H223)</f>
        <v>0</v>
      </c>
      <c r="I224" s="8">
        <f>SUM(I220:I223)</f>
        <v>0</v>
      </c>
      <c r="J224" s="8">
        <f>SUM(J220:J223)</f>
        <v>0</v>
      </c>
      <c r="K224" s="147"/>
      <c r="L224" s="8">
        <f>SUM(L220:L223)</f>
        <v>0</v>
      </c>
      <c r="M224" s="8">
        <f>SUM(M220:M223)</f>
        <v>0</v>
      </c>
      <c r="N224" s="8">
        <f>SUM(N220:N223)</f>
        <v>0</v>
      </c>
      <c r="O224" s="147"/>
      <c r="P224" s="8">
        <f>SUM(P220:P223)</f>
        <v>0</v>
      </c>
      <c r="Q224" s="8">
        <f>SUM(Q220:Q223)</f>
        <v>0</v>
      </c>
      <c r="R224" s="8">
        <f>SUM(R220:R223)</f>
        <v>0</v>
      </c>
      <c r="S224" s="147"/>
      <c r="T224" s="8">
        <f>SUM(T220:T223)</f>
        <v>0</v>
      </c>
      <c r="U224" s="8">
        <f>SUM(U220:U223)</f>
        <v>0</v>
      </c>
      <c r="V224" s="8">
        <f>SUM(V220:V223)</f>
        <v>0</v>
      </c>
      <c r="W224" s="147"/>
      <c r="X224" s="8">
        <f>SUM(X220:X223)</f>
        <v>0</v>
      </c>
      <c r="Y224" s="8">
        <f>SUM(Y220:Y223)</f>
        <v>0</v>
      </c>
      <c r="Z224" s="8">
        <f>SUM(Z220:Z223)</f>
        <v>0</v>
      </c>
      <c r="AA224" s="147"/>
      <c r="AB224" s="8">
        <f>SUM(AB220:AB223)</f>
        <v>0</v>
      </c>
      <c r="AC224" s="8">
        <f>SUM(AC220:AC223)</f>
        <v>0</v>
      </c>
      <c r="AD224" s="8">
        <f>SUM(AD220:AD223)</f>
        <v>0</v>
      </c>
      <c r="AE224" s="8">
        <f>SUM(F224,J224,N224,R224,V224,Z224,AD224)</f>
        <v>0</v>
      </c>
      <c r="AF224" s="122">
        <v>0</v>
      </c>
      <c r="AG224" s="123"/>
    </row>
    <row r="225" spans="1:33" ht="15" thickBot="1">
      <c r="A225" s="124">
        <f>COUNTIF(C226:AC226,"Cannot Convert")</f>
        <v>0</v>
      </c>
      <c r="B225" s="125" t="s">
        <v>38</v>
      </c>
      <c r="C225" s="126" t="str">
        <f>IF(AND(E224&gt;$AA$1,D224&gt;$X$1),"ILLEGAL",IF(E224&gt;$AA$1,"Full-Time Driver",""))</f>
        <v/>
      </c>
      <c r="D225" s="127"/>
      <c r="E225" s="128"/>
      <c r="F225" s="127"/>
      <c r="G225" s="126" t="str">
        <f>IF(AND(I224&gt;$AA$1,H224&gt;$X$1),"ILLEGAL",IF(I224&gt;$AA$1,"Full-Time Driver",""))</f>
        <v/>
      </c>
      <c r="H225" s="127"/>
      <c r="I225" s="128"/>
      <c r="J225" s="127"/>
      <c r="K225" s="126" t="str">
        <f>IF(AND(M224&gt;$AA$1,L224&gt;$X$1),"ILLEGAL",IF(M224&gt;$AA$1,"Full-Time Driver",""))</f>
        <v/>
      </c>
      <c r="L225" s="127"/>
      <c r="M225" s="128"/>
      <c r="N225" s="127"/>
      <c r="O225" s="126" t="str">
        <f>IF(AND(Q224&gt;$AA$1,P224&gt;$X$1),"ILLEGAL",IF(Q224&gt;$AA$1,"Full-Time Driver",""))</f>
        <v/>
      </c>
      <c r="P225" s="127"/>
      <c r="Q225" s="128"/>
      <c r="R225" s="127"/>
      <c r="S225" s="126" t="str">
        <f>IF(AND(U224&gt;$AA$1,T224&gt;$X$1),"ILLEGAL",IF(U224&gt;$AA$1,"Full-Time Driver",""))</f>
        <v/>
      </c>
      <c r="T225" s="127"/>
      <c r="U225" s="128"/>
      <c r="V225" s="127"/>
      <c r="W225" s="126" t="str">
        <f>IF(AND(Y224&gt;$AA$1,X224&gt;$X$1),"ILLEGAL",IF(Y224&gt;$AA$1,"Full-Time Driver",""))</f>
        <v/>
      </c>
      <c r="X225" s="127"/>
      <c r="Y225" s="128"/>
      <c r="Z225" s="127"/>
      <c r="AA225" s="126" t="str">
        <f>IF(AND(AC224&gt;$AA$1,AB224&gt;$X$1),"ILLEGAL",IF(AC224&gt;$AA$1,"Full-Time Driver",""))</f>
        <v/>
      </c>
      <c r="AB225" s="127"/>
      <c r="AC225" s="128"/>
      <c r="AD225" s="128"/>
      <c r="AE225" s="126" t="str">
        <f>IF($AE$1&lt;AE224,"Working Time Policy Breach","Compliant to Working Time Policy")</f>
        <v>Compliant to Working Time Policy</v>
      </c>
      <c r="AF225" s="128"/>
      <c r="AG225" s="128"/>
    </row>
    <row r="226" spans="1:33" s="75" customFormat="1" ht="14.1" customHeight="1" thickTop="1" thickBot="1">
      <c r="A226" s="129" t="str">
        <f>IF(A225&gt;0,"Cannot Convert","")</f>
        <v/>
      </c>
      <c r="B226" s="135" t="s">
        <v>11</v>
      </c>
      <c r="C226" s="131" t="str">
        <f>IF(D224&gt;$X$1,"Cannot Convert","")</f>
        <v/>
      </c>
      <c r="D226" s="132"/>
      <c r="E226" s="133"/>
      <c r="F226" s="132"/>
      <c r="G226" s="131" t="str">
        <f>IF(H224&gt;$X$1,"Cannot Convert","")</f>
        <v/>
      </c>
      <c r="H226" s="132"/>
      <c r="I226" s="133"/>
      <c r="J226" s="132"/>
      <c r="K226" s="131" t="str">
        <f>IF(L224&gt;$X$1,"Cannot Convert","")</f>
        <v/>
      </c>
      <c r="L226" s="132"/>
      <c r="M226" s="133"/>
      <c r="N226" s="132"/>
      <c r="O226" s="131" t="str">
        <f>IF(P224&gt;$X$1,"Cannot Convert","")</f>
        <v/>
      </c>
      <c r="P226" s="132"/>
      <c r="Q226" s="133"/>
      <c r="R226" s="132"/>
      <c r="S226" s="131" t="str">
        <f>IF(T224&gt;$X$1,"Cannot Convert","")</f>
        <v/>
      </c>
      <c r="T226" s="132"/>
      <c r="U226" s="133"/>
      <c r="V226" s="132"/>
      <c r="W226" s="131" t="str">
        <f>IF(X224&gt;$X$1,"Cannot Convert","")</f>
        <v/>
      </c>
      <c r="X226" s="132"/>
      <c r="Y226" s="133"/>
      <c r="Z226" s="132"/>
      <c r="AA226" s="131" t="str">
        <f>IF(AB224&gt;$X$1,"Cannot Convert","")</f>
        <v/>
      </c>
      <c r="AB226" s="132"/>
      <c r="AC226" s="133"/>
      <c r="AD226" s="133"/>
      <c r="AE226" s="134" t="s">
        <v>39</v>
      </c>
      <c r="AF226" s="133"/>
      <c r="AG226" s="133"/>
    </row>
    <row r="227" spans="1:33" ht="25.5" thickTop="1" thickBot="1">
      <c r="A227" s="101" t="s">
        <v>23</v>
      </c>
      <c r="B227" s="102"/>
      <c r="C227" s="103" t="s">
        <v>24</v>
      </c>
      <c r="D227" s="104" t="s">
        <v>25</v>
      </c>
      <c r="E227" s="104" t="s">
        <v>26</v>
      </c>
      <c r="F227" s="105" t="s">
        <v>27</v>
      </c>
      <c r="G227" s="103" t="s">
        <v>24</v>
      </c>
      <c r="H227" s="104" t="s">
        <v>25</v>
      </c>
      <c r="I227" s="104" t="s">
        <v>26</v>
      </c>
      <c r="J227" s="105" t="s">
        <v>27</v>
      </c>
      <c r="K227" s="103" t="s">
        <v>24</v>
      </c>
      <c r="L227" s="104" t="s">
        <v>25</v>
      </c>
      <c r="M227" s="104" t="s">
        <v>26</v>
      </c>
      <c r="N227" s="105" t="s">
        <v>27</v>
      </c>
      <c r="O227" s="103" t="s">
        <v>24</v>
      </c>
      <c r="P227" s="104" t="s">
        <v>25</v>
      </c>
      <c r="Q227" s="104" t="s">
        <v>26</v>
      </c>
      <c r="R227" s="105" t="s">
        <v>27</v>
      </c>
      <c r="S227" s="103" t="s">
        <v>24</v>
      </c>
      <c r="T227" s="104" t="s">
        <v>25</v>
      </c>
      <c r="U227" s="104" t="s">
        <v>26</v>
      </c>
      <c r="V227" s="105" t="s">
        <v>27</v>
      </c>
      <c r="W227" s="103" t="s">
        <v>24</v>
      </c>
      <c r="X227" s="104" t="s">
        <v>25</v>
      </c>
      <c r="Y227" s="104" t="s">
        <v>26</v>
      </c>
      <c r="Z227" s="105" t="s">
        <v>27</v>
      </c>
      <c r="AA227" s="103" t="s">
        <v>24</v>
      </c>
      <c r="AB227" s="104" t="s">
        <v>25</v>
      </c>
      <c r="AC227" s="106" t="s">
        <v>26</v>
      </c>
      <c r="AD227" s="106" t="s">
        <v>27</v>
      </c>
      <c r="AE227" s="107" t="s">
        <v>28</v>
      </c>
      <c r="AF227" s="104" t="s">
        <v>29</v>
      </c>
      <c r="AG227" s="104" t="s">
        <v>30</v>
      </c>
    </row>
    <row r="228" spans="1:33" ht="12.75" thickBot="1">
      <c r="A228" s="63"/>
      <c r="B228" s="108" t="s">
        <v>32</v>
      </c>
      <c r="C228" s="1"/>
      <c r="D228" s="4" t="str">
        <f>IF(ISERROR(VLOOKUP(C228,data,3,FALSE)),"",VLOOKUP(C228,data,3,FALSE))</f>
        <v/>
      </c>
      <c r="E228" s="4" t="str">
        <f>IF(ISERROR(VLOOKUP(C228,data,4,FALSE)),"",VLOOKUP(C228,data,4,FALSE))</f>
        <v/>
      </c>
      <c r="F228" s="20" t="str">
        <f>IF(ISERROR(VLOOKUP(C228,data,5,FALSE)),"",VLOOKUP(C228,data,5,FALSE))</f>
        <v/>
      </c>
      <c r="G228" s="1"/>
      <c r="H228" s="4" t="str">
        <f>IF(ISERROR(VLOOKUP(G228,data,6,FALSE)),"",VLOOKUP(G228,data,6,FALSE))</f>
        <v/>
      </c>
      <c r="I228" s="4" t="str">
        <f>IF(ISERROR(VLOOKUP(G228,data,7,FALSE)),"",VLOOKUP(G228,data,7,FALSE))</f>
        <v/>
      </c>
      <c r="J228" s="20" t="str">
        <f>IF(ISERROR(VLOOKUP(G228,data,8,FALSE)),"",VLOOKUP(G228,data,8,FALSE))</f>
        <v/>
      </c>
      <c r="K228" s="1"/>
      <c r="L228" s="4" t="str">
        <f>IF(ISERROR(VLOOKUP(K228,data,9,FALSE)),"",VLOOKUP(K228,data,9,FALSE))</f>
        <v/>
      </c>
      <c r="M228" s="4" t="str">
        <f>IF(ISERROR(VLOOKUP(K228,data,10,FALSE)),"",VLOOKUP(K228,data,10,FALSE))</f>
        <v/>
      </c>
      <c r="N228" s="20" t="str">
        <f>IF(ISERROR(VLOOKUP(K228,data,11,FALSE)),"",VLOOKUP(K228,data,11,FALSE))</f>
        <v/>
      </c>
      <c r="O228" s="1"/>
      <c r="P228" s="4" t="str">
        <f>IF(ISERROR(VLOOKUP(O228,data,12,FALSE)),"",VLOOKUP(O228,data,12,FALSE))</f>
        <v/>
      </c>
      <c r="Q228" s="4" t="str">
        <f>IF(ISERROR(VLOOKUP(O228,data,13,FALSE)),"",VLOOKUP(O228,data,13,FALSE))</f>
        <v/>
      </c>
      <c r="R228" s="20" t="str">
        <f>IF(ISERROR(VLOOKUP(O228,data,14,FALSE)),"",VLOOKUP(O228,data,14,FALSE))</f>
        <v/>
      </c>
      <c r="S228" s="1"/>
      <c r="T228" s="4" t="str">
        <f>IF(ISERROR(VLOOKUP(S228,data,15,FALSE)),"",VLOOKUP(S228,data,15,FALSE))</f>
        <v/>
      </c>
      <c r="U228" s="4" t="str">
        <f>IF(ISERROR(VLOOKUP(S228,data,16,FALSE)),"",VLOOKUP(S228,data,16,FALSE))</f>
        <v/>
      </c>
      <c r="V228" s="20" t="str">
        <f>IF(ISERROR(VLOOKUP(S228,data,17,FALSE)),"",VLOOKUP(S228,data,17,FALSE))</f>
        <v/>
      </c>
      <c r="W228" s="1"/>
      <c r="X228" s="4" t="str">
        <f>IF(ISERROR(VLOOKUP(W228,data,18,FALSE)),"",VLOOKUP(W228,data,18,FALSE))</f>
        <v/>
      </c>
      <c r="Y228" s="4" t="str">
        <f>IF(ISERROR(VLOOKUP(W228,data,19,FALSE)),"",VLOOKUP(W228,data,19,FALSE))</f>
        <v/>
      </c>
      <c r="Z228" s="20" t="str">
        <f>IF(ISERROR(VLOOKUP(W228,data,20,FALSE)),"",VLOOKUP(W228,data,20,FALSE))</f>
        <v/>
      </c>
      <c r="AA228" s="1"/>
      <c r="AB228" s="4" t="str">
        <f>IF(ISERROR(VLOOKUP(AA228,data,21,FALSE)),"",VLOOKUP(AA228,data,21,FALSE))</f>
        <v/>
      </c>
      <c r="AC228" s="6" t="str">
        <f>IF(ISERROR(VLOOKUP(AA228,data,22,FALSE)),"",VLOOKUP(AA228,data,22,FALSE))</f>
        <v/>
      </c>
      <c r="AD228" s="6" t="str">
        <f>IF(ISERROR(VLOOKUP(AA228,data,23,FALSE)),"",VLOOKUP(AA228,data,23,FALSE))</f>
        <v/>
      </c>
      <c r="AE228" s="112"/>
      <c r="AF228" s="112"/>
      <c r="AG228" s="112"/>
    </row>
    <row r="229" spans="1:33" ht="12.75" thickBot="1">
      <c r="A229" s="113" t="s">
        <v>33</v>
      </c>
      <c r="B229" s="114" t="s">
        <v>34</v>
      </c>
      <c r="C229" s="1"/>
      <c r="D229" s="4" t="str">
        <f>IF(ISERROR(VLOOKUP(C229,data,3,FALSE)),"",VLOOKUP(C229,data,3,FALSE))</f>
        <v/>
      </c>
      <c r="E229" s="4" t="str">
        <f>IF(ISERROR(VLOOKUP(C229,data,4,FALSE)),"",VLOOKUP(C229,data,4,FALSE))</f>
        <v/>
      </c>
      <c r="F229" s="20" t="str">
        <f>IF(ISERROR(VLOOKUP(C229,data,5,FALSE)),"",VLOOKUP(C229,data,5,FALSE))</f>
        <v/>
      </c>
      <c r="G229" s="1"/>
      <c r="H229" s="4" t="str">
        <f>IF(ISERROR(VLOOKUP(G229,data,6,FALSE)),"",VLOOKUP(G229,data,6,FALSE))</f>
        <v/>
      </c>
      <c r="I229" s="4" t="str">
        <f>IF(ISERROR(VLOOKUP(G229,data,7,FALSE)),"",VLOOKUP(G229,data,7,FALSE))</f>
        <v/>
      </c>
      <c r="J229" s="20" t="str">
        <f>IF(ISERROR(VLOOKUP(G229,data,8,FALSE)),"",VLOOKUP(G229,data,8,FALSE))</f>
        <v/>
      </c>
      <c r="K229" s="1"/>
      <c r="L229" s="4" t="str">
        <f>IF(ISERROR(VLOOKUP(K229,data,9,FALSE)),"",VLOOKUP(K229,data,9,FALSE))</f>
        <v/>
      </c>
      <c r="M229" s="4" t="str">
        <f>IF(ISERROR(VLOOKUP(K229,data,10,FALSE)),"",VLOOKUP(K229,data,10,FALSE))</f>
        <v/>
      </c>
      <c r="N229" s="20" t="str">
        <f>IF(ISERROR(VLOOKUP(K229,data,11,FALSE)),"",VLOOKUP(K229,data,11,FALSE))</f>
        <v/>
      </c>
      <c r="O229" s="1"/>
      <c r="P229" s="4" t="str">
        <f>IF(ISERROR(VLOOKUP(O229,data,12,FALSE)),"",VLOOKUP(O229,data,12,FALSE))</f>
        <v/>
      </c>
      <c r="Q229" s="4" t="str">
        <f>IF(ISERROR(VLOOKUP(O229,data,13,FALSE)),"",VLOOKUP(O229,data,13,FALSE))</f>
        <v/>
      </c>
      <c r="R229" s="20" t="str">
        <f>IF(ISERROR(VLOOKUP(O229,data,14,FALSE)),"",VLOOKUP(O229,data,14,FALSE))</f>
        <v/>
      </c>
      <c r="S229" s="1"/>
      <c r="T229" s="4" t="str">
        <f>IF(ISERROR(VLOOKUP(S229,data,15,FALSE)),"",VLOOKUP(S229,data,15,FALSE))</f>
        <v/>
      </c>
      <c r="U229" s="4" t="str">
        <f>IF(ISERROR(VLOOKUP(S229,data,16,FALSE)),"",VLOOKUP(S229,data,16,FALSE))</f>
        <v/>
      </c>
      <c r="V229" s="20" t="str">
        <f>IF(ISERROR(VLOOKUP(S229,data,17,FALSE)),"",VLOOKUP(S229,data,17,FALSE))</f>
        <v/>
      </c>
      <c r="W229" s="1"/>
      <c r="X229" s="4" t="str">
        <f>IF(ISERROR(VLOOKUP(W229,data,18,FALSE)),"",VLOOKUP(W229,data,18,FALSE))</f>
        <v/>
      </c>
      <c r="Y229" s="4" t="str">
        <f>IF(ISERROR(VLOOKUP(W229,data,19,FALSE)),"",VLOOKUP(W229,data,19,FALSE))</f>
        <v/>
      </c>
      <c r="Z229" s="20" t="str">
        <f>IF(ISERROR(VLOOKUP(W229,data,20,FALSE)),"",VLOOKUP(W229,data,20,FALSE))</f>
        <v/>
      </c>
      <c r="AA229" s="1"/>
      <c r="AB229" s="4" t="str">
        <f>IF(ISERROR(VLOOKUP(AA229,data,21,FALSE)),"",VLOOKUP(AA229,data,21,FALSE))</f>
        <v/>
      </c>
      <c r="AC229" s="6" t="str">
        <f>IF(ISERROR(VLOOKUP(AA229,data,22,FALSE)),"",VLOOKUP(AA229,data,22,FALSE))</f>
        <v/>
      </c>
      <c r="AD229" s="6" t="str">
        <f>IF(ISERROR(VLOOKUP(AA229,data,23,FALSE)),"",VLOOKUP(AA229,data,23,FALSE))</f>
        <v/>
      </c>
      <c r="AE229" s="112" t="str">
        <f>IF(ISERROR(VLOOKUP(#REF!,data,13,FALSE)),"",VLOOKUP(#REF!,data,13,FALSE))</f>
        <v/>
      </c>
      <c r="AF229" s="112"/>
      <c r="AG229" s="112"/>
    </row>
    <row r="230" spans="1:33" ht="12.75" thickBot="1">
      <c r="A230" s="62"/>
      <c r="B230" s="114" t="s">
        <v>35</v>
      </c>
      <c r="C230" s="22"/>
      <c r="D230" s="115"/>
      <c r="E230" s="115"/>
      <c r="F230" s="116"/>
      <c r="G230" s="22"/>
      <c r="H230" s="115"/>
      <c r="I230" s="115"/>
      <c r="J230" s="116"/>
      <c r="K230" s="22"/>
      <c r="L230" s="115"/>
      <c r="M230" s="115"/>
      <c r="N230" s="116"/>
      <c r="O230" s="22"/>
      <c r="P230" s="115"/>
      <c r="Q230" s="115"/>
      <c r="R230" s="116"/>
      <c r="S230" s="22"/>
      <c r="T230" s="115"/>
      <c r="U230" s="115"/>
      <c r="V230" s="116"/>
      <c r="W230" s="22"/>
      <c r="X230" s="115"/>
      <c r="Y230" s="115"/>
      <c r="Z230" s="116"/>
      <c r="AA230" s="22"/>
      <c r="AB230" s="115"/>
      <c r="AC230" s="117"/>
      <c r="AD230" s="117"/>
      <c r="AE230" s="112" t="str">
        <f>IF(ISERROR(VLOOKUP(#REF!,data,13,FALSE)),"",VLOOKUP(#REF!,data,13,FALSE))</f>
        <v/>
      </c>
      <c r="AF230" s="112"/>
      <c r="AG230" s="112"/>
    </row>
    <row r="231" spans="1:33" ht="12.75" thickBot="1">
      <c r="A231" s="118" t="str">
        <f>IF(C233="ILLEGAL","ILLEGAL","")</f>
        <v/>
      </c>
      <c r="B231" s="114" t="s">
        <v>36</v>
      </c>
      <c r="C231" s="2"/>
      <c r="D231" s="5"/>
      <c r="E231" s="5"/>
      <c r="F231" s="21"/>
      <c r="G231" s="2"/>
      <c r="H231" s="5"/>
      <c r="I231" s="5"/>
      <c r="J231" s="21"/>
      <c r="K231" s="2"/>
      <c r="L231" s="5"/>
      <c r="M231" s="5"/>
      <c r="N231" s="21"/>
      <c r="O231" s="2"/>
      <c r="P231" s="5"/>
      <c r="Q231" s="5"/>
      <c r="R231" s="21"/>
      <c r="S231" s="2"/>
      <c r="T231" s="5"/>
      <c r="U231" s="5"/>
      <c r="V231" s="21"/>
      <c r="W231" s="2"/>
      <c r="X231" s="5"/>
      <c r="Y231" s="5"/>
      <c r="Z231" s="21"/>
      <c r="AA231" s="2"/>
      <c r="AB231" s="5"/>
      <c r="AC231" s="7"/>
      <c r="AD231" s="7"/>
      <c r="AE231" s="17"/>
      <c r="AF231" s="17"/>
      <c r="AG231" s="17"/>
    </row>
    <row r="232" spans="1:33" ht="16.5" thickBot="1">
      <c r="A232" s="119"/>
      <c r="B232" s="120" t="s">
        <v>37</v>
      </c>
      <c r="C232" s="3"/>
      <c r="D232" s="8">
        <f>SUM(D228:D231)</f>
        <v>0</v>
      </c>
      <c r="E232" s="8">
        <f>SUM(E228:E231)</f>
        <v>0</v>
      </c>
      <c r="F232" s="8">
        <f>SUM(F228:F231)</f>
        <v>0</v>
      </c>
      <c r="G232" s="147"/>
      <c r="H232" s="8">
        <f>SUM(H228:H231)</f>
        <v>0</v>
      </c>
      <c r="I232" s="8">
        <f>SUM(I228:I231)</f>
        <v>0</v>
      </c>
      <c r="J232" s="8">
        <f>SUM(J228:J231)</f>
        <v>0</v>
      </c>
      <c r="K232" s="147"/>
      <c r="L232" s="8">
        <f>SUM(L228:L231)</f>
        <v>0</v>
      </c>
      <c r="M232" s="8">
        <f>SUM(M228:M231)</f>
        <v>0</v>
      </c>
      <c r="N232" s="8">
        <f>SUM(N228:N231)</f>
        <v>0</v>
      </c>
      <c r="O232" s="147"/>
      <c r="P232" s="8">
        <f>SUM(P228:P231)</f>
        <v>0</v>
      </c>
      <c r="Q232" s="8">
        <f>SUM(Q228:Q231)</f>
        <v>0</v>
      </c>
      <c r="R232" s="8">
        <f>SUM(R228:R231)</f>
        <v>0</v>
      </c>
      <c r="S232" s="147"/>
      <c r="T232" s="8">
        <f>SUM(T228:T231)</f>
        <v>0</v>
      </c>
      <c r="U232" s="8">
        <f>SUM(U228:U231)</f>
        <v>0</v>
      </c>
      <c r="V232" s="8">
        <f>SUM(V228:V231)</f>
        <v>0</v>
      </c>
      <c r="W232" s="147"/>
      <c r="X232" s="8">
        <f>SUM(X228:X231)</f>
        <v>0</v>
      </c>
      <c r="Y232" s="8">
        <f>SUM(Y228:Y231)</f>
        <v>0</v>
      </c>
      <c r="Z232" s="8">
        <f>SUM(Z228:Z231)</f>
        <v>0</v>
      </c>
      <c r="AA232" s="147"/>
      <c r="AB232" s="8">
        <f>SUM(AB228:AB231)</f>
        <v>0</v>
      </c>
      <c r="AC232" s="8">
        <f>SUM(AC228:AC231)</f>
        <v>0</v>
      </c>
      <c r="AD232" s="8">
        <f>SUM(AD228:AD231)</f>
        <v>0</v>
      </c>
      <c r="AE232" s="8">
        <f>SUM(F232,J232,N232,R232,V232,Z232,AD232)</f>
        <v>0</v>
      </c>
      <c r="AF232" s="122">
        <v>0</v>
      </c>
      <c r="AG232" s="123"/>
    </row>
    <row r="233" spans="1:33" ht="15" thickBot="1">
      <c r="A233" s="124">
        <f>COUNTIF(C234:AC234,"Cannot Convert")</f>
        <v>0</v>
      </c>
      <c r="B233" s="125" t="s">
        <v>38</v>
      </c>
      <c r="C233" s="126" t="str">
        <f>IF(AND(E232&gt;$AA$1,D232&gt;$X$1),"ILLEGAL",IF(E232&gt;$AA$1,"Full-Time Driver",""))</f>
        <v/>
      </c>
      <c r="D233" s="127"/>
      <c r="E233" s="128"/>
      <c r="F233" s="127"/>
      <c r="G233" s="126" t="str">
        <f>IF(AND(I232&gt;$AA$1,H232&gt;$X$1),"ILLEGAL",IF(I232&gt;$AA$1,"Full-Time Driver",""))</f>
        <v/>
      </c>
      <c r="H233" s="127"/>
      <c r="I233" s="128"/>
      <c r="J233" s="127"/>
      <c r="K233" s="126" t="str">
        <f>IF(AND(M232&gt;$AA$1,L232&gt;$X$1),"ILLEGAL",IF(M232&gt;$AA$1,"Full-Time Driver",""))</f>
        <v/>
      </c>
      <c r="L233" s="127"/>
      <c r="M233" s="128"/>
      <c r="N233" s="127"/>
      <c r="O233" s="126" t="str">
        <f>IF(AND(Q232&gt;$AA$1,P232&gt;$X$1),"ILLEGAL",IF(Q232&gt;$AA$1,"Full-Time Driver",""))</f>
        <v/>
      </c>
      <c r="P233" s="127"/>
      <c r="Q233" s="128"/>
      <c r="R233" s="127"/>
      <c r="S233" s="126" t="str">
        <f>IF(AND(U232&gt;$AA$1,T232&gt;$X$1),"ILLEGAL",IF(U232&gt;$AA$1,"Full-Time Driver",""))</f>
        <v/>
      </c>
      <c r="T233" s="127"/>
      <c r="U233" s="128"/>
      <c r="V233" s="127"/>
      <c r="W233" s="126" t="str">
        <f>IF(AND(Y232&gt;$AA$1,X232&gt;$X$1),"ILLEGAL",IF(Y232&gt;$AA$1,"Full-Time Driver",""))</f>
        <v/>
      </c>
      <c r="X233" s="127"/>
      <c r="Y233" s="128"/>
      <c r="Z233" s="127"/>
      <c r="AA233" s="126" t="str">
        <f>IF(AND(AC232&gt;$AA$1,AB232&gt;$X$1),"ILLEGAL",IF(AC232&gt;$AA$1,"Full-Time Driver",""))</f>
        <v/>
      </c>
      <c r="AB233" s="127"/>
      <c r="AC233" s="128"/>
      <c r="AD233" s="128"/>
      <c r="AE233" s="126" t="str">
        <f>IF($AE$1&lt;AE232,"Working Time Policy Breach","Compliant to Working Time Policy")</f>
        <v>Compliant to Working Time Policy</v>
      </c>
      <c r="AF233" s="128"/>
      <c r="AG233" s="128"/>
    </row>
    <row r="234" spans="1:33" s="75" customFormat="1" ht="14.1" customHeight="1" thickTop="1" thickBot="1">
      <c r="A234" s="129" t="str">
        <f>IF(A233&gt;0,"Cannot Convert","")</f>
        <v/>
      </c>
      <c r="B234" s="135" t="s">
        <v>11</v>
      </c>
      <c r="C234" s="131" t="str">
        <f>IF(D232&gt;$X$1,"Cannot Convert","")</f>
        <v/>
      </c>
      <c r="D234" s="132"/>
      <c r="E234" s="133"/>
      <c r="F234" s="132"/>
      <c r="G234" s="131" t="str">
        <f>IF(H232&gt;$X$1,"Cannot Convert","")</f>
        <v/>
      </c>
      <c r="H234" s="132"/>
      <c r="I234" s="133"/>
      <c r="J234" s="132"/>
      <c r="K234" s="131" t="str">
        <f>IF(L232&gt;$X$1,"Cannot Convert","")</f>
        <v/>
      </c>
      <c r="L234" s="132"/>
      <c r="M234" s="133"/>
      <c r="N234" s="132"/>
      <c r="O234" s="131" t="str">
        <f>IF(P232&gt;$X$1,"Cannot Convert","")</f>
        <v/>
      </c>
      <c r="P234" s="132"/>
      <c r="Q234" s="133"/>
      <c r="R234" s="132"/>
      <c r="S234" s="131" t="str">
        <f>IF(T232&gt;$X$1,"Cannot Convert","")</f>
        <v/>
      </c>
      <c r="T234" s="132"/>
      <c r="U234" s="133"/>
      <c r="V234" s="132"/>
      <c r="W234" s="131" t="str">
        <f>IF(X232&gt;$X$1,"Cannot Convert","")</f>
        <v/>
      </c>
      <c r="X234" s="132"/>
      <c r="Y234" s="133"/>
      <c r="Z234" s="132"/>
      <c r="AA234" s="131" t="str">
        <f>IF(AB232&gt;$X$1,"Cannot Convert","")</f>
        <v/>
      </c>
      <c r="AB234" s="132"/>
      <c r="AC234" s="133"/>
      <c r="AD234" s="133"/>
      <c r="AE234" s="134" t="s">
        <v>39</v>
      </c>
      <c r="AF234" s="133"/>
      <c r="AG234" s="133"/>
    </row>
    <row r="235" spans="1:33" ht="25.5" thickTop="1" thickBot="1">
      <c r="A235" s="101" t="s">
        <v>23</v>
      </c>
      <c r="B235" s="102"/>
      <c r="C235" s="103" t="s">
        <v>24</v>
      </c>
      <c r="D235" s="104" t="s">
        <v>25</v>
      </c>
      <c r="E235" s="104" t="s">
        <v>26</v>
      </c>
      <c r="F235" s="105" t="s">
        <v>27</v>
      </c>
      <c r="G235" s="103" t="s">
        <v>24</v>
      </c>
      <c r="H235" s="104" t="s">
        <v>25</v>
      </c>
      <c r="I235" s="104" t="s">
        <v>26</v>
      </c>
      <c r="J235" s="105" t="s">
        <v>27</v>
      </c>
      <c r="K235" s="103" t="s">
        <v>24</v>
      </c>
      <c r="L235" s="104" t="s">
        <v>25</v>
      </c>
      <c r="M235" s="104" t="s">
        <v>26</v>
      </c>
      <c r="N235" s="105" t="s">
        <v>27</v>
      </c>
      <c r="O235" s="103" t="s">
        <v>24</v>
      </c>
      <c r="P235" s="104" t="s">
        <v>25</v>
      </c>
      <c r="Q235" s="104" t="s">
        <v>26</v>
      </c>
      <c r="R235" s="105" t="s">
        <v>27</v>
      </c>
      <c r="S235" s="103" t="s">
        <v>24</v>
      </c>
      <c r="T235" s="104" t="s">
        <v>25</v>
      </c>
      <c r="U235" s="104" t="s">
        <v>26</v>
      </c>
      <c r="V235" s="105" t="s">
        <v>27</v>
      </c>
      <c r="W235" s="103" t="s">
        <v>24</v>
      </c>
      <c r="X235" s="104" t="s">
        <v>25</v>
      </c>
      <c r="Y235" s="104" t="s">
        <v>26</v>
      </c>
      <c r="Z235" s="105" t="s">
        <v>27</v>
      </c>
      <c r="AA235" s="103" t="s">
        <v>24</v>
      </c>
      <c r="AB235" s="104" t="s">
        <v>25</v>
      </c>
      <c r="AC235" s="106" t="s">
        <v>26</v>
      </c>
      <c r="AD235" s="106" t="s">
        <v>27</v>
      </c>
      <c r="AE235" s="107" t="s">
        <v>28</v>
      </c>
      <c r="AF235" s="104" t="s">
        <v>29</v>
      </c>
      <c r="AG235" s="104" t="s">
        <v>30</v>
      </c>
    </row>
    <row r="236" spans="1:33" ht="12.75" thickBot="1">
      <c r="A236" s="63"/>
      <c r="B236" s="108" t="s">
        <v>32</v>
      </c>
      <c r="C236" s="1"/>
      <c r="D236" s="4" t="str">
        <f>IF(ISERROR(VLOOKUP(C236,data,3,FALSE)),"",VLOOKUP(C236,data,3,FALSE))</f>
        <v/>
      </c>
      <c r="E236" s="4" t="str">
        <f>IF(ISERROR(VLOOKUP(C236,data,4,FALSE)),"",VLOOKUP(C236,data,4,FALSE))</f>
        <v/>
      </c>
      <c r="F236" s="20" t="str">
        <f>IF(ISERROR(VLOOKUP(C236,data,5,FALSE)),"",VLOOKUP(C236,data,5,FALSE))</f>
        <v/>
      </c>
      <c r="G236" s="1"/>
      <c r="H236" s="4" t="str">
        <f>IF(ISERROR(VLOOKUP(G236,data,6,FALSE)),"",VLOOKUP(G236,data,6,FALSE))</f>
        <v/>
      </c>
      <c r="I236" s="4" t="str">
        <f>IF(ISERROR(VLOOKUP(G236,data,7,FALSE)),"",VLOOKUP(G236,data,7,FALSE))</f>
        <v/>
      </c>
      <c r="J236" s="20" t="str">
        <f>IF(ISERROR(VLOOKUP(G236,data,8,FALSE)),"",VLOOKUP(G236,data,8,FALSE))</f>
        <v/>
      </c>
      <c r="K236" s="1"/>
      <c r="L236" s="4" t="str">
        <f>IF(ISERROR(VLOOKUP(K236,data,9,FALSE)),"",VLOOKUP(K236,data,9,FALSE))</f>
        <v/>
      </c>
      <c r="M236" s="4" t="str">
        <f>IF(ISERROR(VLOOKUP(K236,data,10,FALSE)),"",VLOOKUP(K236,data,10,FALSE))</f>
        <v/>
      </c>
      <c r="N236" s="20" t="str">
        <f>IF(ISERROR(VLOOKUP(K236,data,11,FALSE)),"",VLOOKUP(K236,data,11,FALSE))</f>
        <v/>
      </c>
      <c r="O236" s="1"/>
      <c r="P236" s="4" t="str">
        <f>IF(ISERROR(VLOOKUP(O236,data,12,FALSE)),"",VLOOKUP(O236,data,12,FALSE))</f>
        <v/>
      </c>
      <c r="Q236" s="4" t="str">
        <f>IF(ISERROR(VLOOKUP(O236,data,13,FALSE)),"",VLOOKUP(O236,data,13,FALSE))</f>
        <v/>
      </c>
      <c r="R236" s="20" t="str">
        <f>IF(ISERROR(VLOOKUP(O236,data,14,FALSE)),"",VLOOKUP(O236,data,14,FALSE))</f>
        <v/>
      </c>
      <c r="S236" s="1"/>
      <c r="T236" s="4" t="str">
        <f>IF(ISERROR(VLOOKUP(S236,data,15,FALSE)),"",VLOOKUP(S236,data,15,FALSE))</f>
        <v/>
      </c>
      <c r="U236" s="4" t="str">
        <f>IF(ISERROR(VLOOKUP(S236,data,16,FALSE)),"",VLOOKUP(S236,data,16,FALSE))</f>
        <v/>
      </c>
      <c r="V236" s="20" t="str">
        <f>IF(ISERROR(VLOOKUP(S236,data,17,FALSE)),"",VLOOKUP(S236,data,17,FALSE))</f>
        <v/>
      </c>
      <c r="W236" s="1"/>
      <c r="X236" s="4" t="str">
        <f>IF(ISERROR(VLOOKUP(W236,data,18,FALSE)),"",VLOOKUP(W236,data,18,FALSE))</f>
        <v/>
      </c>
      <c r="Y236" s="4" t="str">
        <f>IF(ISERROR(VLOOKUP(W236,data,19,FALSE)),"",VLOOKUP(W236,data,19,FALSE))</f>
        <v/>
      </c>
      <c r="Z236" s="20" t="str">
        <f>IF(ISERROR(VLOOKUP(W236,data,20,FALSE)),"",VLOOKUP(W236,data,20,FALSE))</f>
        <v/>
      </c>
      <c r="AA236" s="1"/>
      <c r="AB236" s="4" t="str">
        <f>IF(ISERROR(VLOOKUP(AA236,data,21,FALSE)),"",VLOOKUP(AA236,data,21,FALSE))</f>
        <v/>
      </c>
      <c r="AC236" s="6" t="str">
        <f>IF(ISERROR(VLOOKUP(AA236,data,22,FALSE)),"",VLOOKUP(AA236,data,22,FALSE))</f>
        <v/>
      </c>
      <c r="AD236" s="6" t="str">
        <f>IF(ISERROR(VLOOKUP(AA236,data,23,FALSE)),"",VLOOKUP(AA236,data,23,FALSE))</f>
        <v/>
      </c>
      <c r="AE236" s="112"/>
      <c r="AF236" s="112"/>
      <c r="AG236" s="112"/>
    </row>
    <row r="237" spans="1:33" ht="12.75" thickBot="1">
      <c r="A237" s="113" t="s">
        <v>33</v>
      </c>
      <c r="B237" s="114" t="s">
        <v>34</v>
      </c>
      <c r="C237" s="1"/>
      <c r="D237" s="4" t="str">
        <f>IF(ISERROR(VLOOKUP(C237,data,3,FALSE)),"",VLOOKUP(C237,data,3,FALSE))</f>
        <v/>
      </c>
      <c r="E237" s="4" t="str">
        <f>IF(ISERROR(VLOOKUP(C237,data,4,FALSE)),"",VLOOKUP(C237,data,4,FALSE))</f>
        <v/>
      </c>
      <c r="F237" s="20" t="str">
        <f>IF(ISERROR(VLOOKUP(C237,data,5,FALSE)),"",VLOOKUP(C237,data,5,FALSE))</f>
        <v/>
      </c>
      <c r="G237" s="1"/>
      <c r="H237" s="4" t="str">
        <f>IF(ISERROR(VLOOKUP(G237,data,6,FALSE)),"",VLOOKUP(G237,data,6,FALSE))</f>
        <v/>
      </c>
      <c r="I237" s="4" t="str">
        <f>IF(ISERROR(VLOOKUP(G237,data,7,FALSE)),"",VLOOKUP(G237,data,7,FALSE))</f>
        <v/>
      </c>
      <c r="J237" s="20" t="str">
        <f>IF(ISERROR(VLOOKUP(G237,data,8,FALSE)),"",VLOOKUP(G237,data,8,FALSE))</f>
        <v/>
      </c>
      <c r="K237" s="1"/>
      <c r="L237" s="4" t="str">
        <f>IF(ISERROR(VLOOKUP(K237,data,9,FALSE)),"",VLOOKUP(K237,data,9,FALSE))</f>
        <v/>
      </c>
      <c r="M237" s="4" t="str">
        <f>IF(ISERROR(VLOOKUP(K237,data,10,FALSE)),"",VLOOKUP(K237,data,10,FALSE))</f>
        <v/>
      </c>
      <c r="N237" s="20" t="str">
        <f>IF(ISERROR(VLOOKUP(K237,data,11,FALSE)),"",VLOOKUP(K237,data,11,FALSE))</f>
        <v/>
      </c>
      <c r="O237" s="1"/>
      <c r="P237" s="4" t="str">
        <f>IF(ISERROR(VLOOKUP(O237,data,12,FALSE)),"",VLOOKUP(O237,data,12,FALSE))</f>
        <v/>
      </c>
      <c r="Q237" s="4" t="str">
        <f>IF(ISERROR(VLOOKUP(O237,data,13,FALSE)),"",VLOOKUP(O237,data,13,FALSE))</f>
        <v/>
      </c>
      <c r="R237" s="20" t="str">
        <f>IF(ISERROR(VLOOKUP(O237,data,14,FALSE)),"",VLOOKUP(O237,data,14,FALSE))</f>
        <v/>
      </c>
      <c r="S237" s="1"/>
      <c r="T237" s="4" t="str">
        <f>IF(ISERROR(VLOOKUP(S237,data,15,FALSE)),"",VLOOKUP(S237,data,15,FALSE))</f>
        <v/>
      </c>
      <c r="U237" s="4" t="str">
        <f>IF(ISERROR(VLOOKUP(S237,data,16,FALSE)),"",VLOOKUP(S237,data,16,FALSE))</f>
        <v/>
      </c>
      <c r="V237" s="20" t="str">
        <f>IF(ISERROR(VLOOKUP(S237,data,17,FALSE)),"",VLOOKUP(S237,data,17,FALSE))</f>
        <v/>
      </c>
      <c r="W237" s="1"/>
      <c r="X237" s="4" t="str">
        <f>IF(ISERROR(VLOOKUP(W237,data,18,FALSE)),"",VLOOKUP(W237,data,18,FALSE))</f>
        <v/>
      </c>
      <c r="Y237" s="4" t="str">
        <f>IF(ISERROR(VLOOKUP(W237,data,19,FALSE)),"",VLOOKUP(W237,data,19,FALSE))</f>
        <v/>
      </c>
      <c r="Z237" s="20" t="str">
        <f>IF(ISERROR(VLOOKUP(W237,data,20,FALSE)),"",VLOOKUP(W237,data,20,FALSE))</f>
        <v/>
      </c>
      <c r="AA237" s="1"/>
      <c r="AB237" s="4" t="str">
        <f>IF(ISERROR(VLOOKUP(AA237,data,21,FALSE)),"",VLOOKUP(AA237,data,21,FALSE))</f>
        <v/>
      </c>
      <c r="AC237" s="6" t="str">
        <f>IF(ISERROR(VLOOKUP(AA237,data,22,FALSE)),"",VLOOKUP(AA237,data,22,FALSE))</f>
        <v/>
      </c>
      <c r="AD237" s="6" t="str">
        <f>IF(ISERROR(VLOOKUP(AA237,data,23,FALSE)),"",VLOOKUP(AA237,data,23,FALSE))</f>
        <v/>
      </c>
      <c r="AE237" s="112" t="str">
        <f>IF(ISERROR(VLOOKUP(#REF!,data,13,FALSE)),"",VLOOKUP(#REF!,data,13,FALSE))</f>
        <v/>
      </c>
      <c r="AF237" s="112"/>
      <c r="AG237" s="112"/>
    </row>
    <row r="238" spans="1:33" ht="12.75" thickBot="1">
      <c r="A238" s="62"/>
      <c r="B238" s="114" t="s">
        <v>35</v>
      </c>
      <c r="C238" s="22"/>
      <c r="D238" s="115"/>
      <c r="E238" s="115"/>
      <c r="F238" s="116"/>
      <c r="G238" s="22"/>
      <c r="H238" s="115"/>
      <c r="I238" s="115"/>
      <c r="J238" s="116"/>
      <c r="K238" s="22"/>
      <c r="L238" s="115"/>
      <c r="M238" s="115"/>
      <c r="N238" s="116"/>
      <c r="O238" s="22"/>
      <c r="P238" s="115"/>
      <c r="Q238" s="115"/>
      <c r="R238" s="116"/>
      <c r="S238" s="22"/>
      <c r="T238" s="115"/>
      <c r="U238" s="115"/>
      <c r="V238" s="116"/>
      <c r="W238" s="22"/>
      <c r="X238" s="115"/>
      <c r="Y238" s="115"/>
      <c r="Z238" s="116"/>
      <c r="AA238" s="22"/>
      <c r="AB238" s="115"/>
      <c r="AC238" s="117"/>
      <c r="AD238" s="117"/>
      <c r="AE238" s="112" t="str">
        <f>IF(ISERROR(VLOOKUP(#REF!,data,13,FALSE)),"",VLOOKUP(#REF!,data,13,FALSE))</f>
        <v/>
      </c>
      <c r="AF238" s="112"/>
      <c r="AG238" s="112"/>
    </row>
    <row r="239" spans="1:33" ht="12.75" thickBot="1">
      <c r="A239" s="118" t="str">
        <f>IF(C241="ILLEGAL","ILLEGAL","")</f>
        <v/>
      </c>
      <c r="B239" s="114" t="s">
        <v>36</v>
      </c>
      <c r="C239" s="2"/>
      <c r="D239" s="5"/>
      <c r="E239" s="5"/>
      <c r="F239" s="21"/>
      <c r="G239" s="2"/>
      <c r="H239" s="5"/>
      <c r="I239" s="5"/>
      <c r="J239" s="21"/>
      <c r="K239" s="2"/>
      <c r="L239" s="5"/>
      <c r="M239" s="5"/>
      <c r="N239" s="21"/>
      <c r="O239" s="2"/>
      <c r="P239" s="5"/>
      <c r="Q239" s="5"/>
      <c r="R239" s="21"/>
      <c r="S239" s="2"/>
      <c r="T239" s="5"/>
      <c r="U239" s="5"/>
      <c r="V239" s="21"/>
      <c r="W239" s="2"/>
      <c r="X239" s="5"/>
      <c r="Y239" s="5"/>
      <c r="Z239" s="21"/>
      <c r="AA239" s="2"/>
      <c r="AB239" s="5"/>
      <c r="AC239" s="7"/>
      <c r="AD239" s="7"/>
      <c r="AE239" s="17"/>
      <c r="AF239" s="17"/>
      <c r="AG239" s="17"/>
    </row>
    <row r="240" spans="1:33" ht="16.5" thickBot="1">
      <c r="A240" s="119"/>
      <c r="B240" s="120" t="s">
        <v>37</v>
      </c>
      <c r="C240" s="3"/>
      <c r="D240" s="8">
        <f>SUM(D236:D239)</f>
        <v>0</v>
      </c>
      <c r="E240" s="8">
        <f>SUM(E236:E239)</f>
        <v>0</v>
      </c>
      <c r="F240" s="8">
        <f>SUM(F236:F239)</f>
        <v>0</v>
      </c>
      <c r="G240" s="147"/>
      <c r="H240" s="8">
        <f>SUM(H236:H239)</f>
        <v>0</v>
      </c>
      <c r="I240" s="8">
        <f>SUM(I236:I239)</f>
        <v>0</v>
      </c>
      <c r="J240" s="8">
        <f>SUM(J236:J239)</f>
        <v>0</v>
      </c>
      <c r="K240" s="147"/>
      <c r="L240" s="8">
        <f>SUM(L236:L239)</f>
        <v>0</v>
      </c>
      <c r="M240" s="8">
        <f>SUM(M236:M239)</f>
        <v>0</v>
      </c>
      <c r="N240" s="8">
        <f>SUM(N236:N239)</f>
        <v>0</v>
      </c>
      <c r="O240" s="147"/>
      <c r="P240" s="8">
        <f>SUM(P236:P239)</f>
        <v>0</v>
      </c>
      <c r="Q240" s="8">
        <f>SUM(Q236:Q239)</f>
        <v>0</v>
      </c>
      <c r="R240" s="8">
        <f>SUM(R236:R239)</f>
        <v>0</v>
      </c>
      <c r="S240" s="147"/>
      <c r="T240" s="8">
        <f>SUM(T236:T239)</f>
        <v>0</v>
      </c>
      <c r="U240" s="8">
        <f>SUM(U236:U239)</f>
        <v>0</v>
      </c>
      <c r="V240" s="8">
        <f>SUM(V236:V239)</f>
        <v>0</v>
      </c>
      <c r="W240" s="147"/>
      <c r="X240" s="8">
        <f>SUM(X236:X239)</f>
        <v>0</v>
      </c>
      <c r="Y240" s="8">
        <f>SUM(Y236:Y239)</f>
        <v>0</v>
      </c>
      <c r="Z240" s="8">
        <f>SUM(Z236:Z239)</f>
        <v>0</v>
      </c>
      <c r="AA240" s="147"/>
      <c r="AB240" s="8">
        <f>SUM(AB236:AB239)</f>
        <v>0</v>
      </c>
      <c r="AC240" s="8">
        <f>SUM(AC236:AC239)</f>
        <v>0</v>
      </c>
      <c r="AD240" s="8">
        <f>SUM(AD236:AD239)</f>
        <v>0</v>
      </c>
      <c r="AE240" s="8">
        <f>SUM(F240,J240,N240,R240,V240,Z240,AD240)</f>
        <v>0</v>
      </c>
      <c r="AF240" s="122">
        <v>0</v>
      </c>
      <c r="AG240" s="123"/>
    </row>
    <row r="241" spans="1:33" ht="15" thickBot="1">
      <c r="A241" s="124">
        <f>COUNTIF(C242:AC242,"Cannot Convert")</f>
        <v>0</v>
      </c>
      <c r="B241" s="125" t="s">
        <v>38</v>
      </c>
      <c r="C241" s="126" t="str">
        <f>IF(AND(E240&gt;$AA$1,D240&gt;$X$1),"ILLEGAL",IF(E240&gt;$AA$1,"Full-Time Driver",""))</f>
        <v/>
      </c>
      <c r="D241" s="127"/>
      <c r="E241" s="128"/>
      <c r="F241" s="127"/>
      <c r="G241" s="126" t="str">
        <f>IF(AND(I240&gt;$AA$1,H240&gt;$X$1),"ILLEGAL",IF(I240&gt;$AA$1,"Full-Time Driver",""))</f>
        <v/>
      </c>
      <c r="H241" s="127"/>
      <c r="I241" s="128"/>
      <c r="J241" s="127"/>
      <c r="K241" s="126" t="str">
        <f>IF(AND(M240&gt;$AA$1,L240&gt;$X$1),"ILLEGAL",IF(M240&gt;$AA$1,"Full-Time Driver",""))</f>
        <v/>
      </c>
      <c r="L241" s="127"/>
      <c r="M241" s="128"/>
      <c r="N241" s="127"/>
      <c r="O241" s="126" t="str">
        <f>IF(AND(Q240&gt;$AA$1,P240&gt;$X$1),"ILLEGAL",IF(Q240&gt;$AA$1,"Full-Time Driver",""))</f>
        <v/>
      </c>
      <c r="P241" s="127"/>
      <c r="Q241" s="128"/>
      <c r="R241" s="127"/>
      <c r="S241" s="126" t="str">
        <f>IF(AND(U240&gt;$AA$1,T240&gt;$X$1),"ILLEGAL",IF(U240&gt;$AA$1,"Full-Time Driver",""))</f>
        <v/>
      </c>
      <c r="T241" s="127"/>
      <c r="U241" s="128"/>
      <c r="V241" s="127"/>
      <c r="W241" s="126" t="str">
        <f>IF(AND(Y240&gt;$AA$1,X240&gt;$X$1),"ILLEGAL",IF(Y240&gt;$AA$1,"Full-Time Driver",""))</f>
        <v/>
      </c>
      <c r="X241" s="127"/>
      <c r="Y241" s="128"/>
      <c r="Z241" s="127"/>
      <c r="AA241" s="126" t="str">
        <f>IF(AND(AC240&gt;$AA$1,AB240&gt;$X$1),"ILLEGAL",IF(AC240&gt;$AA$1,"Full-Time Driver",""))</f>
        <v/>
      </c>
      <c r="AB241" s="127"/>
      <c r="AC241" s="128"/>
      <c r="AD241" s="128"/>
      <c r="AE241" s="126" t="str">
        <f>IF($AE$1&lt;AE240,"Working Time Policy Breach","Compliant to Working Time Policy")</f>
        <v>Compliant to Working Time Policy</v>
      </c>
      <c r="AF241" s="128"/>
      <c r="AG241" s="128"/>
    </row>
    <row r="242" spans="1:33" ht="15.75" thickTop="1" thickBot="1">
      <c r="A242" s="129" t="str">
        <f>IF(A241&gt;0,"Cannot Convert","")</f>
        <v/>
      </c>
      <c r="B242" s="135" t="s">
        <v>11</v>
      </c>
      <c r="C242" s="131" t="str">
        <f>IF(D240&gt;$X$1,"Cannot Convert","")</f>
        <v/>
      </c>
      <c r="D242" s="132"/>
      <c r="E242" s="133"/>
      <c r="F242" s="132"/>
      <c r="G242" s="131" t="str">
        <f>IF(H240&gt;$X$1,"Cannot Convert","")</f>
        <v/>
      </c>
      <c r="H242" s="132"/>
      <c r="I242" s="133"/>
      <c r="J242" s="132"/>
      <c r="K242" s="131" t="str">
        <f>IF(L240&gt;$X$1,"Cannot Convert","")</f>
        <v/>
      </c>
      <c r="L242" s="132"/>
      <c r="M242" s="133"/>
      <c r="N242" s="132"/>
      <c r="O242" s="131" t="str">
        <f>IF(P240&gt;$X$1,"Cannot Convert","")</f>
        <v/>
      </c>
      <c r="P242" s="132"/>
      <c r="Q242" s="133"/>
      <c r="R242" s="132"/>
      <c r="S242" s="131" t="str">
        <f>IF(T240&gt;$X$1,"Cannot Convert","")</f>
        <v/>
      </c>
      <c r="T242" s="132"/>
      <c r="U242" s="133"/>
      <c r="V242" s="132"/>
      <c r="W242" s="131" t="str">
        <f>IF(X240&gt;$X$1,"Cannot Convert","")</f>
        <v/>
      </c>
      <c r="X242" s="132"/>
      <c r="Y242" s="133"/>
      <c r="Z242" s="132"/>
      <c r="AA242" s="131" t="str">
        <f>IF(AB240&gt;$X$1,"Cannot Convert","")</f>
        <v/>
      </c>
      <c r="AB242" s="132"/>
      <c r="AC242" s="133"/>
      <c r="AD242" s="133"/>
      <c r="AE242" s="134" t="s">
        <v>39</v>
      </c>
      <c r="AF242" s="133"/>
      <c r="AG242" s="133"/>
    </row>
    <row r="243" spans="1:33" ht="25.5" thickTop="1" thickBot="1">
      <c r="A243" s="101" t="s">
        <v>23</v>
      </c>
      <c r="B243" s="102"/>
      <c r="C243" s="103" t="s">
        <v>24</v>
      </c>
      <c r="D243" s="104" t="s">
        <v>25</v>
      </c>
      <c r="E243" s="104" t="s">
        <v>26</v>
      </c>
      <c r="F243" s="105" t="s">
        <v>27</v>
      </c>
      <c r="G243" s="103" t="s">
        <v>24</v>
      </c>
      <c r="H243" s="104" t="s">
        <v>25</v>
      </c>
      <c r="I243" s="104" t="s">
        <v>26</v>
      </c>
      <c r="J243" s="105" t="s">
        <v>27</v>
      </c>
      <c r="K243" s="103" t="s">
        <v>24</v>
      </c>
      <c r="L243" s="104" t="s">
        <v>25</v>
      </c>
      <c r="M243" s="104" t="s">
        <v>26</v>
      </c>
      <c r="N243" s="105" t="s">
        <v>27</v>
      </c>
      <c r="O243" s="103" t="s">
        <v>24</v>
      </c>
      <c r="P243" s="104" t="s">
        <v>25</v>
      </c>
      <c r="Q243" s="104" t="s">
        <v>26</v>
      </c>
      <c r="R243" s="105" t="s">
        <v>27</v>
      </c>
      <c r="S243" s="103" t="s">
        <v>24</v>
      </c>
      <c r="T243" s="104" t="s">
        <v>25</v>
      </c>
      <c r="U243" s="104" t="s">
        <v>26</v>
      </c>
      <c r="V243" s="105" t="s">
        <v>27</v>
      </c>
      <c r="W243" s="103" t="s">
        <v>24</v>
      </c>
      <c r="X243" s="104" t="s">
        <v>25</v>
      </c>
      <c r="Y243" s="104" t="s">
        <v>26</v>
      </c>
      <c r="Z243" s="105" t="s">
        <v>27</v>
      </c>
      <c r="AA243" s="103" t="s">
        <v>24</v>
      </c>
      <c r="AB243" s="104" t="s">
        <v>25</v>
      </c>
      <c r="AC243" s="106" t="s">
        <v>26</v>
      </c>
      <c r="AD243" s="106" t="s">
        <v>27</v>
      </c>
      <c r="AE243" s="107" t="s">
        <v>28</v>
      </c>
      <c r="AF243" s="104" t="s">
        <v>29</v>
      </c>
      <c r="AG243" s="104" t="s">
        <v>30</v>
      </c>
    </row>
    <row r="244" spans="1:33" ht="12.75" thickBot="1">
      <c r="A244" s="63"/>
      <c r="B244" s="108" t="s">
        <v>32</v>
      </c>
      <c r="C244" s="1"/>
      <c r="D244" s="4" t="str">
        <f>IF(ISERROR(VLOOKUP(C244,data,3,FALSE)),"",VLOOKUP(C244,data,3,FALSE))</f>
        <v/>
      </c>
      <c r="E244" s="4" t="str">
        <f>IF(ISERROR(VLOOKUP(C244,data,4,FALSE)),"",VLOOKUP(C244,data,4,FALSE))</f>
        <v/>
      </c>
      <c r="F244" s="20" t="str">
        <f>IF(ISERROR(VLOOKUP(C244,data,5,FALSE)),"",VLOOKUP(C244,data,5,FALSE))</f>
        <v/>
      </c>
      <c r="G244" s="1"/>
      <c r="H244" s="4" t="str">
        <f>IF(ISERROR(VLOOKUP(G244,data,6,FALSE)),"",VLOOKUP(G244,data,6,FALSE))</f>
        <v/>
      </c>
      <c r="I244" s="4" t="str">
        <f>IF(ISERROR(VLOOKUP(G244,data,7,FALSE)),"",VLOOKUP(G244,data,7,FALSE))</f>
        <v/>
      </c>
      <c r="J244" s="20" t="str">
        <f>IF(ISERROR(VLOOKUP(G244,data,8,FALSE)),"",VLOOKUP(G244,data,8,FALSE))</f>
        <v/>
      </c>
      <c r="K244" s="1"/>
      <c r="L244" s="4" t="str">
        <f>IF(ISERROR(VLOOKUP(K244,data,9,FALSE)),"",VLOOKUP(K244,data,9,FALSE))</f>
        <v/>
      </c>
      <c r="M244" s="4" t="str">
        <f>IF(ISERROR(VLOOKUP(K244,data,10,FALSE)),"",VLOOKUP(K244,data,10,FALSE))</f>
        <v/>
      </c>
      <c r="N244" s="20" t="str">
        <f>IF(ISERROR(VLOOKUP(K244,data,11,FALSE)),"",VLOOKUP(K244,data,11,FALSE))</f>
        <v/>
      </c>
      <c r="O244" s="1"/>
      <c r="P244" s="4" t="str">
        <f>IF(ISERROR(VLOOKUP(O244,data,12,FALSE)),"",VLOOKUP(O244,data,12,FALSE))</f>
        <v/>
      </c>
      <c r="Q244" s="4" t="str">
        <f>IF(ISERROR(VLOOKUP(O244,data,13,FALSE)),"",VLOOKUP(O244,data,13,FALSE))</f>
        <v/>
      </c>
      <c r="R244" s="20" t="str">
        <f>IF(ISERROR(VLOOKUP(O244,data,14,FALSE)),"",VLOOKUP(O244,data,14,FALSE))</f>
        <v/>
      </c>
      <c r="S244" s="1"/>
      <c r="T244" s="4" t="str">
        <f>IF(ISERROR(VLOOKUP(S244,data,15,FALSE)),"",VLOOKUP(S244,data,15,FALSE))</f>
        <v/>
      </c>
      <c r="U244" s="4" t="str">
        <f>IF(ISERROR(VLOOKUP(S244,data,16,FALSE)),"",VLOOKUP(S244,data,16,FALSE))</f>
        <v/>
      </c>
      <c r="V244" s="20" t="str">
        <f>IF(ISERROR(VLOOKUP(S244,data,17,FALSE)),"",VLOOKUP(S244,data,17,FALSE))</f>
        <v/>
      </c>
      <c r="W244" s="1"/>
      <c r="X244" s="4" t="str">
        <f>IF(ISERROR(VLOOKUP(W244,data,18,FALSE)),"",VLOOKUP(W244,data,18,FALSE))</f>
        <v/>
      </c>
      <c r="Y244" s="4" t="str">
        <f>IF(ISERROR(VLOOKUP(W244,data,19,FALSE)),"",VLOOKUP(W244,data,19,FALSE))</f>
        <v/>
      </c>
      <c r="Z244" s="20" t="str">
        <f>IF(ISERROR(VLOOKUP(W244,data,20,FALSE)),"",VLOOKUP(W244,data,20,FALSE))</f>
        <v/>
      </c>
      <c r="AA244" s="1"/>
      <c r="AB244" s="4" t="str">
        <f>IF(ISERROR(VLOOKUP(AA244,data,21,FALSE)),"",VLOOKUP(AA244,data,21,FALSE))</f>
        <v/>
      </c>
      <c r="AC244" s="6" t="str">
        <f>IF(ISERROR(VLOOKUP(AA244,data,22,FALSE)),"",VLOOKUP(AA244,data,22,FALSE))</f>
        <v/>
      </c>
      <c r="AD244" s="6" t="str">
        <f>IF(ISERROR(VLOOKUP(AA244,data,23,FALSE)),"",VLOOKUP(AA244,data,23,FALSE))</f>
        <v/>
      </c>
      <c r="AE244" s="112"/>
      <c r="AF244" s="112"/>
      <c r="AG244" s="112"/>
    </row>
    <row r="245" spans="1:33" ht="12.75" thickBot="1">
      <c r="A245" s="113" t="s">
        <v>33</v>
      </c>
      <c r="B245" s="114" t="s">
        <v>34</v>
      </c>
      <c r="C245" s="1"/>
      <c r="D245" s="4" t="str">
        <f>IF(ISERROR(VLOOKUP(C245,data,3,FALSE)),"",VLOOKUP(C245,data,3,FALSE))</f>
        <v/>
      </c>
      <c r="E245" s="4" t="str">
        <f>IF(ISERROR(VLOOKUP(C245,data,4,FALSE)),"",VLOOKUP(C245,data,4,FALSE))</f>
        <v/>
      </c>
      <c r="F245" s="20" t="str">
        <f>IF(ISERROR(VLOOKUP(C245,data,5,FALSE)),"",VLOOKUP(C245,data,5,FALSE))</f>
        <v/>
      </c>
      <c r="G245" s="1"/>
      <c r="H245" s="4" t="str">
        <f>IF(ISERROR(VLOOKUP(G245,data,6,FALSE)),"",VLOOKUP(G245,data,6,FALSE))</f>
        <v/>
      </c>
      <c r="I245" s="4" t="str">
        <f>IF(ISERROR(VLOOKUP(G245,data,7,FALSE)),"",VLOOKUP(G245,data,7,FALSE))</f>
        <v/>
      </c>
      <c r="J245" s="20" t="str">
        <f>IF(ISERROR(VLOOKUP(G245,data,8,FALSE)),"",VLOOKUP(G245,data,8,FALSE))</f>
        <v/>
      </c>
      <c r="K245" s="1"/>
      <c r="L245" s="4" t="str">
        <f>IF(ISERROR(VLOOKUP(K245,data,9,FALSE)),"",VLOOKUP(K245,data,9,FALSE))</f>
        <v/>
      </c>
      <c r="M245" s="4" t="str">
        <f>IF(ISERROR(VLOOKUP(K245,data,10,FALSE)),"",VLOOKUP(K245,data,10,FALSE))</f>
        <v/>
      </c>
      <c r="N245" s="20" t="str">
        <f>IF(ISERROR(VLOOKUP(K245,data,11,FALSE)),"",VLOOKUP(K245,data,11,FALSE))</f>
        <v/>
      </c>
      <c r="O245" s="1"/>
      <c r="P245" s="4" t="str">
        <f>IF(ISERROR(VLOOKUP(O245,data,12,FALSE)),"",VLOOKUP(O245,data,12,FALSE))</f>
        <v/>
      </c>
      <c r="Q245" s="4" t="str">
        <f>IF(ISERROR(VLOOKUP(O245,data,13,FALSE)),"",VLOOKUP(O245,data,13,FALSE))</f>
        <v/>
      </c>
      <c r="R245" s="20" t="str">
        <f>IF(ISERROR(VLOOKUP(O245,data,14,FALSE)),"",VLOOKUP(O245,data,14,FALSE))</f>
        <v/>
      </c>
      <c r="S245" s="1"/>
      <c r="T245" s="4" t="str">
        <f>IF(ISERROR(VLOOKUP(S245,data,15,FALSE)),"",VLOOKUP(S245,data,15,FALSE))</f>
        <v/>
      </c>
      <c r="U245" s="4" t="str">
        <f>IF(ISERROR(VLOOKUP(S245,data,16,FALSE)),"",VLOOKUP(S245,data,16,FALSE))</f>
        <v/>
      </c>
      <c r="V245" s="20" t="str">
        <f>IF(ISERROR(VLOOKUP(S245,data,17,FALSE)),"",VLOOKUP(S245,data,17,FALSE))</f>
        <v/>
      </c>
      <c r="W245" s="1"/>
      <c r="X245" s="4" t="str">
        <f>IF(ISERROR(VLOOKUP(W245,data,18,FALSE)),"",VLOOKUP(W245,data,18,FALSE))</f>
        <v/>
      </c>
      <c r="Y245" s="4" t="str">
        <f>IF(ISERROR(VLOOKUP(W245,data,19,FALSE)),"",VLOOKUP(W245,data,19,FALSE))</f>
        <v/>
      </c>
      <c r="Z245" s="20" t="str">
        <f>IF(ISERROR(VLOOKUP(W245,data,20,FALSE)),"",VLOOKUP(W245,data,20,FALSE))</f>
        <v/>
      </c>
      <c r="AA245" s="1"/>
      <c r="AB245" s="4" t="str">
        <f>IF(ISERROR(VLOOKUP(AA245,data,21,FALSE)),"",VLOOKUP(AA245,data,21,FALSE))</f>
        <v/>
      </c>
      <c r="AC245" s="6" t="str">
        <f>IF(ISERROR(VLOOKUP(AA245,data,22,FALSE)),"",VLOOKUP(AA245,data,22,FALSE))</f>
        <v/>
      </c>
      <c r="AD245" s="6" t="str">
        <f>IF(ISERROR(VLOOKUP(AA245,data,23,FALSE)),"",VLOOKUP(AA245,data,23,FALSE))</f>
        <v/>
      </c>
      <c r="AE245" s="112" t="str">
        <f>IF(ISERROR(VLOOKUP(#REF!,data,13,FALSE)),"",VLOOKUP(#REF!,data,13,FALSE))</f>
        <v/>
      </c>
      <c r="AF245" s="112"/>
      <c r="AG245" s="112"/>
    </row>
    <row r="246" spans="1:33" ht="12.75" thickBot="1">
      <c r="A246" s="62"/>
      <c r="B246" s="114" t="s">
        <v>35</v>
      </c>
      <c r="C246" s="22"/>
      <c r="D246" s="115"/>
      <c r="E246" s="115"/>
      <c r="F246" s="116"/>
      <c r="G246" s="22"/>
      <c r="H246" s="115"/>
      <c r="I246" s="115"/>
      <c r="J246" s="116"/>
      <c r="K246" s="22"/>
      <c r="L246" s="115"/>
      <c r="M246" s="115"/>
      <c r="N246" s="116"/>
      <c r="O246" s="22"/>
      <c r="P246" s="115"/>
      <c r="Q246" s="115"/>
      <c r="R246" s="116"/>
      <c r="S246" s="22"/>
      <c r="T246" s="115"/>
      <c r="U246" s="115"/>
      <c r="V246" s="116"/>
      <c r="W246" s="22"/>
      <c r="X246" s="115"/>
      <c r="Y246" s="115"/>
      <c r="Z246" s="116"/>
      <c r="AA246" s="22"/>
      <c r="AB246" s="115"/>
      <c r="AC246" s="117"/>
      <c r="AD246" s="117"/>
      <c r="AE246" s="112" t="str">
        <f>IF(ISERROR(VLOOKUP(#REF!,data,13,FALSE)),"",VLOOKUP(#REF!,data,13,FALSE))</f>
        <v/>
      </c>
      <c r="AF246" s="112"/>
      <c r="AG246" s="112"/>
    </row>
    <row r="247" spans="1:33" ht="12.75" thickBot="1">
      <c r="A247" s="118" t="str">
        <f>IF(C249="ILLEGAL","ILLEGAL","")</f>
        <v/>
      </c>
      <c r="B247" s="114" t="s">
        <v>36</v>
      </c>
      <c r="C247" s="2"/>
      <c r="D247" s="5"/>
      <c r="E247" s="5"/>
      <c r="F247" s="21"/>
      <c r="G247" s="2"/>
      <c r="H247" s="5"/>
      <c r="I247" s="5"/>
      <c r="J247" s="21"/>
      <c r="K247" s="2"/>
      <c r="L247" s="5"/>
      <c r="M247" s="5"/>
      <c r="N247" s="21"/>
      <c r="O247" s="2"/>
      <c r="P247" s="5"/>
      <c r="Q247" s="5"/>
      <c r="R247" s="21"/>
      <c r="S247" s="2"/>
      <c r="T247" s="5"/>
      <c r="U247" s="5"/>
      <c r="V247" s="21"/>
      <c r="W247" s="2"/>
      <c r="X247" s="5"/>
      <c r="Y247" s="5"/>
      <c r="Z247" s="21"/>
      <c r="AA247" s="2"/>
      <c r="AB247" s="5"/>
      <c r="AC247" s="7"/>
      <c r="AD247" s="7"/>
      <c r="AE247" s="17"/>
      <c r="AF247" s="17"/>
      <c r="AG247" s="17"/>
    </row>
    <row r="248" spans="1:33" ht="16.5" thickBot="1">
      <c r="A248" s="119"/>
      <c r="B248" s="120" t="s">
        <v>37</v>
      </c>
      <c r="C248" s="3"/>
      <c r="D248" s="8">
        <f>SUM(D244:D247)</f>
        <v>0</v>
      </c>
      <c r="E248" s="8">
        <f>SUM(E244:E247)</f>
        <v>0</v>
      </c>
      <c r="F248" s="8">
        <f>SUM(F244:F247)</f>
        <v>0</v>
      </c>
      <c r="G248" s="147"/>
      <c r="H248" s="8">
        <f>SUM(H244:H247)</f>
        <v>0</v>
      </c>
      <c r="I248" s="8">
        <f>SUM(I244:I247)</f>
        <v>0</v>
      </c>
      <c r="J248" s="8">
        <f>SUM(J244:J247)</f>
        <v>0</v>
      </c>
      <c r="K248" s="147"/>
      <c r="L248" s="8">
        <f>SUM(L244:L247)</f>
        <v>0</v>
      </c>
      <c r="M248" s="8">
        <f>SUM(M244:M247)</f>
        <v>0</v>
      </c>
      <c r="N248" s="8">
        <f>SUM(N244:N247)</f>
        <v>0</v>
      </c>
      <c r="O248" s="147"/>
      <c r="P248" s="8">
        <f>SUM(P244:P247)</f>
        <v>0</v>
      </c>
      <c r="Q248" s="8">
        <f>SUM(Q244:Q247)</f>
        <v>0</v>
      </c>
      <c r="R248" s="8">
        <f>SUM(R244:R247)</f>
        <v>0</v>
      </c>
      <c r="S248" s="147"/>
      <c r="T248" s="8">
        <f>SUM(T244:T247)</f>
        <v>0</v>
      </c>
      <c r="U248" s="8">
        <f>SUM(U244:U247)</f>
        <v>0</v>
      </c>
      <c r="V248" s="8">
        <f>SUM(V244:V247)</f>
        <v>0</v>
      </c>
      <c r="W248" s="147"/>
      <c r="X248" s="8">
        <f>SUM(X244:X247)</f>
        <v>0</v>
      </c>
      <c r="Y248" s="8">
        <f>SUM(Y244:Y247)</f>
        <v>0</v>
      </c>
      <c r="Z248" s="8">
        <f>SUM(Z244:Z247)</f>
        <v>0</v>
      </c>
      <c r="AA248" s="147"/>
      <c r="AB248" s="8">
        <f>SUM(AB244:AB247)</f>
        <v>0</v>
      </c>
      <c r="AC248" s="8">
        <f>SUM(AC244:AC247)</f>
        <v>0</v>
      </c>
      <c r="AD248" s="8">
        <f>SUM(AD244:AD247)</f>
        <v>0</v>
      </c>
      <c r="AE248" s="8">
        <f>SUM(F248,J248,N248,R248,V248,Z248,AD248)</f>
        <v>0</v>
      </c>
      <c r="AF248" s="122">
        <v>0</v>
      </c>
      <c r="AG248" s="123"/>
    </row>
    <row r="249" spans="1:33" ht="15" thickBot="1">
      <c r="A249" s="124">
        <f>COUNTIF(C250:AC250,"Cannot Convert")</f>
        <v>0</v>
      </c>
      <c r="B249" s="125" t="s">
        <v>38</v>
      </c>
      <c r="C249" s="126" t="str">
        <f>IF(AND(E248&gt;$AA$1,D248&gt;$X$1),"ILLEGAL",IF(E248&gt;$AA$1,"Full-Time Driver",""))</f>
        <v/>
      </c>
      <c r="D249" s="127"/>
      <c r="E249" s="128"/>
      <c r="F249" s="127"/>
      <c r="G249" s="126" t="str">
        <f>IF(AND(I248&gt;$AA$1,H248&gt;$X$1),"ILLEGAL",IF(I248&gt;$AA$1,"Full-Time Driver",""))</f>
        <v/>
      </c>
      <c r="H249" s="127"/>
      <c r="I249" s="128"/>
      <c r="J249" s="127"/>
      <c r="K249" s="126" t="str">
        <f>IF(AND(M248&gt;$AA$1,L248&gt;$X$1),"ILLEGAL",IF(M248&gt;$AA$1,"Full-Time Driver",""))</f>
        <v/>
      </c>
      <c r="L249" s="127"/>
      <c r="M249" s="128"/>
      <c r="N249" s="127"/>
      <c r="O249" s="126" t="str">
        <f>IF(AND(Q248&gt;$AA$1,P248&gt;$X$1),"ILLEGAL",IF(Q248&gt;$AA$1,"Full-Time Driver",""))</f>
        <v/>
      </c>
      <c r="P249" s="127"/>
      <c r="Q249" s="128"/>
      <c r="R249" s="127"/>
      <c r="S249" s="126" t="str">
        <f>IF(AND(U248&gt;$AA$1,T248&gt;$X$1),"ILLEGAL",IF(U248&gt;$AA$1,"Full-Time Driver",""))</f>
        <v/>
      </c>
      <c r="T249" s="127"/>
      <c r="U249" s="128"/>
      <c r="V249" s="127"/>
      <c r="W249" s="126" t="str">
        <f>IF(AND(Y248&gt;$AA$1,X248&gt;$X$1),"ILLEGAL",IF(Y248&gt;$AA$1,"Full-Time Driver",""))</f>
        <v/>
      </c>
      <c r="X249" s="127"/>
      <c r="Y249" s="128"/>
      <c r="Z249" s="127"/>
      <c r="AA249" s="126" t="str">
        <f>IF(AND(AC248&gt;$AA$1,AB248&gt;$X$1),"ILLEGAL",IF(AC248&gt;$AA$1,"Full-Time Driver",""))</f>
        <v/>
      </c>
      <c r="AB249" s="127"/>
      <c r="AC249" s="128"/>
      <c r="AD249" s="128"/>
      <c r="AE249" s="126" t="str">
        <f>IF($AE$1&lt;AE248,"Working Time Policy Breach","Compliant to Working Time Policy")</f>
        <v>Compliant to Working Time Policy</v>
      </c>
      <c r="AF249" s="128"/>
      <c r="AG249" s="128"/>
    </row>
    <row r="250" spans="1:33" ht="15.75" thickTop="1" thickBot="1">
      <c r="A250" s="129" t="str">
        <f>IF(A249&gt;0,"Cannot Convert","")</f>
        <v/>
      </c>
      <c r="B250" s="135" t="s">
        <v>11</v>
      </c>
      <c r="C250" s="131" t="str">
        <f>IF(D248&gt;$X$1,"Cannot Convert","")</f>
        <v/>
      </c>
      <c r="D250" s="132"/>
      <c r="E250" s="133"/>
      <c r="F250" s="132"/>
      <c r="G250" s="131" t="str">
        <f>IF(H248&gt;$X$1,"Cannot Convert","")</f>
        <v/>
      </c>
      <c r="H250" s="132"/>
      <c r="I250" s="133"/>
      <c r="J250" s="132"/>
      <c r="K250" s="131" t="str">
        <f>IF(L248&gt;$X$1,"Cannot Convert","")</f>
        <v/>
      </c>
      <c r="L250" s="132"/>
      <c r="M250" s="133"/>
      <c r="N250" s="132"/>
      <c r="O250" s="131" t="str">
        <f>IF(P248&gt;$X$1,"Cannot Convert","")</f>
        <v/>
      </c>
      <c r="P250" s="132"/>
      <c r="Q250" s="133"/>
      <c r="R250" s="132"/>
      <c r="S250" s="131" t="str">
        <f>IF(T248&gt;$X$1,"Cannot Convert","")</f>
        <v/>
      </c>
      <c r="T250" s="132"/>
      <c r="U250" s="133"/>
      <c r="V250" s="132"/>
      <c r="W250" s="131" t="str">
        <f>IF(X248&gt;$X$1,"Cannot Convert","")</f>
        <v/>
      </c>
      <c r="X250" s="132"/>
      <c r="Y250" s="133"/>
      <c r="Z250" s="132"/>
      <c r="AA250" s="131" t="str">
        <f>IF(AB248&gt;$X$1,"Cannot Convert","")</f>
        <v/>
      </c>
      <c r="AB250" s="132"/>
      <c r="AC250" s="133"/>
      <c r="AD250" s="133"/>
      <c r="AE250" s="134" t="s">
        <v>39</v>
      </c>
      <c r="AF250" s="133"/>
      <c r="AG250" s="133"/>
    </row>
    <row r="251" spans="1:33" ht="25.5" thickTop="1" thickBot="1">
      <c r="A251" s="101" t="s">
        <v>23</v>
      </c>
      <c r="B251" s="102"/>
      <c r="C251" s="103" t="s">
        <v>24</v>
      </c>
      <c r="D251" s="104" t="s">
        <v>25</v>
      </c>
      <c r="E251" s="104" t="s">
        <v>26</v>
      </c>
      <c r="F251" s="105" t="s">
        <v>27</v>
      </c>
      <c r="G251" s="103" t="s">
        <v>24</v>
      </c>
      <c r="H251" s="104" t="s">
        <v>25</v>
      </c>
      <c r="I251" s="104" t="s">
        <v>26</v>
      </c>
      <c r="J251" s="105" t="s">
        <v>27</v>
      </c>
      <c r="K251" s="103" t="s">
        <v>24</v>
      </c>
      <c r="L251" s="104" t="s">
        <v>25</v>
      </c>
      <c r="M251" s="104" t="s">
        <v>26</v>
      </c>
      <c r="N251" s="105" t="s">
        <v>27</v>
      </c>
      <c r="O251" s="103" t="s">
        <v>24</v>
      </c>
      <c r="P251" s="104" t="s">
        <v>25</v>
      </c>
      <c r="Q251" s="104" t="s">
        <v>26</v>
      </c>
      <c r="R251" s="105" t="s">
        <v>27</v>
      </c>
      <c r="S251" s="103" t="s">
        <v>24</v>
      </c>
      <c r="T251" s="104" t="s">
        <v>25</v>
      </c>
      <c r="U251" s="104" t="s">
        <v>26</v>
      </c>
      <c r="V251" s="105" t="s">
        <v>27</v>
      </c>
      <c r="W251" s="103" t="s">
        <v>24</v>
      </c>
      <c r="X251" s="104" t="s">
        <v>25</v>
      </c>
      <c r="Y251" s="104" t="s">
        <v>26</v>
      </c>
      <c r="Z251" s="105" t="s">
        <v>27</v>
      </c>
      <c r="AA251" s="103" t="s">
        <v>24</v>
      </c>
      <c r="AB251" s="104" t="s">
        <v>25</v>
      </c>
      <c r="AC251" s="106" t="s">
        <v>26</v>
      </c>
      <c r="AD251" s="106" t="s">
        <v>27</v>
      </c>
      <c r="AE251" s="107" t="s">
        <v>28</v>
      </c>
      <c r="AF251" s="104" t="s">
        <v>29</v>
      </c>
      <c r="AG251" s="104" t="s">
        <v>30</v>
      </c>
    </row>
    <row r="252" spans="1:33" ht="12.75" thickBot="1">
      <c r="A252" s="63"/>
      <c r="B252" s="108" t="s">
        <v>32</v>
      </c>
      <c r="C252" s="1"/>
      <c r="D252" s="4" t="str">
        <f>IF(ISERROR(VLOOKUP(C252,data,3,FALSE)),"",VLOOKUP(C252,data,3,FALSE))</f>
        <v/>
      </c>
      <c r="E252" s="4" t="str">
        <f>IF(ISERROR(VLOOKUP(C252,data,4,FALSE)),"",VLOOKUP(C252,data,4,FALSE))</f>
        <v/>
      </c>
      <c r="F252" s="20" t="str">
        <f>IF(ISERROR(VLOOKUP(C252,data,5,FALSE)),"",VLOOKUP(C252,data,5,FALSE))</f>
        <v/>
      </c>
      <c r="G252" s="1"/>
      <c r="H252" s="4" t="str">
        <f>IF(ISERROR(VLOOKUP(G252,data,6,FALSE)),"",VLOOKUP(G252,data,6,FALSE))</f>
        <v/>
      </c>
      <c r="I252" s="4" t="str">
        <f>IF(ISERROR(VLOOKUP(G252,data,7,FALSE)),"",VLOOKUP(G252,data,7,FALSE))</f>
        <v/>
      </c>
      <c r="J252" s="20" t="str">
        <f>IF(ISERROR(VLOOKUP(G252,data,8,FALSE)),"",VLOOKUP(G252,data,8,FALSE))</f>
        <v/>
      </c>
      <c r="K252" s="1"/>
      <c r="L252" s="4" t="str">
        <f>IF(ISERROR(VLOOKUP(K252,data,9,FALSE)),"",VLOOKUP(K252,data,9,FALSE))</f>
        <v/>
      </c>
      <c r="M252" s="4" t="str">
        <f>IF(ISERROR(VLOOKUP(K252,data,10,FALSE)),"",VLOOKUP(K252,data,10,FALSE))</f>
        <v/>
      </c>
      <c r="N252" s="20" t="str">
        <f>IF(ISERROR(VLOOKUP(K252,data,11,FALSE)),"",VLOOKUP(K252,data,11,FALSE))</f>
        <v/>
      </c>
      <c r="O252" s="1"/>
      <c r="P252" s="4" t="str">
        <f>IF(ISERROR(VLOOKUP(O252,data,12,FALSE)),"",VLOOKUP(O252,data,12,FALSE))</f>
        <v/>
      </c>
      <c r="Q252" s="4" t="str">
        <f>IF(ISERROR(VLOOKUP(O252,data,13,FALSE)),"",VLOOKUP(O252,data,13,FALSE))</f>
        <v/>
      </c>
      <c r="R252" s="20" t="str">
        <f>IF(ISERROR(VLOOKUP(O252,data,14,FALSE)),"",VLOOKUP(O252,data,14,FALSE))</f>
        <v/>
      </c>
      <c r="S252" s="1"/>
      <c r="T252" s="4" t="str">
        <f>IF(ISERROR(VLOOKUP(S252,data,15,FALSE)),"",VLOOKUP(S252,data,15,FALSE))</f>
        <v/>
      </c>
      <c r="U252" s="4" t="str">
        <f>IF(ISERROR(VLOOKUP(S252,data,16,FALSE)),"",VLOOKUP(S252,data,16,FALSE))</f>
        <v/>
      </c>
      <c r="V252" s="20" t="str">
        <f>IF(ISERROR(VLOOKUP(S252,data,17,FALSE)),"",VLOOKUP(S252,data,17,FALSE))</f>
        <v/>
      </c>
      <c r="W252" s="1"/>
      <c r="X252" s="4" t="str">
        <f>IF(ISERROR(VLOOKUP(W252,data,18,FALSE)),"",VLOOKUP(W252,data,18,FALSE))</f>
        <v/>
      </c>
      <c r="Y252" s="4" t="str">
        <f>IF(ISERROR(VLOOKUP(W252,data,19,FALSE)),"",VLOOKUP(W252,data,19,FALSE))</f>
        <v/>
      </c>
      <c r="Z252" s="20" t="str">
        <f>IF(ISERROR(VLOOKUP(W252,data,20,FALSE)),"",VLOOKUP(W252,data,20,FALSE))</f>
        <v/>
      </c>
      <c r="AA252" s="1"/>
      <c r="AB252" s="4" t="str">
        <f>IF(ISERROR(VLOOKUP(AA252,data,21,FALSE)),"",VLOOKUP(AA252,data,21,FALSE))</f>
        <v/>
      </c>
      <c r="AC252" s="6" t="str">
        <f>IF(ISERROR(VLOOKUP(AA252,data,22,FALSE)),"",VLOOKUP(AA252,data,22,FALSE))</f>
        <v/>
      </c>
      <c r="AD252" s="6" t="str">
        <f>IF(ISERROR(VLOOKUP(AA252,data,23,FALSE)),"",VLOOKUP(AA252,data,23,FALSE))</f>
        <v/>
      </c>
      <c r="AE252" s="112"/>
      <c r="AF252" s="112"/>
      <c r="AG252" s="112"/>
    </row>
    <row r="253" spans="1:33" ht="12.75" thickBot="1">
      <c r="A253" s="113" t="s">
        <v>33</v>
      </c>
      <c r="B253" s="114" t="s">
        <v>34</v>
      </c>
      <c r="C253" s="1"/>
      <c r="D253" s="4" t="str">
        <f>IF(ISERROR(VLOOKUP(C253,data,3,FALSE)),"",VLOOKUP(C253,data,3,FALSE))</f>
        <v/>
      </c>
      <c r="E253" s="4" t="str">
        <f>IF(ISERROR(VLOOKUP(C253,data,4,FALSE)),"",VLOOKUP(C253,data,4,FALSE))</f>
        <v/>
      </c>
      <c r="F253" s="20" t="str">
        <f>IF(ISERROR(VLOOKUP(C253,data,5,FALSE)),"",VLOOKUP(C253,data,5,FALSE))</f>
        <v/>
      </c>
      <c r="G253" s="1"/>
      <c r="H253" s="4" t="str">
        <f>IF(ISERROR(VLOOKUP(G253,data,6,FALSE)),"",VLOOKUP(G253,data,6,FALSE))</f>
        <v/>
      </c>
      <c r="I253" s="4" t="str">
        <f>IF(ISERROR(VLOOKUP(G253,data,7,FALSE)),"",VLOOKUP(G253,data,7,FALSE))</f>
        <v/>
      </c>
      <c r="J253" s="20" t="str">
        <f>IF(ISERROR(VLOOKUP(G253,data,8,FALSE)),"",VLOOKUP(G253,data,8,FALSE))</f>
        <v/>
      </c>
      <c r="K253" s="1"/>
      <c r="L253" s="4" t="str">
        <f>IF(ISERROR(VLOOKUP(K253,data,9,FALSE)),"",VLOOKUP(K253,data,9,FALSE))</f>
        <v/>
      </c>
      <c r="M253" s="4" t="str">
        <f>IF(ISERROR(VLOOKUP(K253,data,10,FALSE)),"",VLOOKUP(K253,data,10,FALSE))</f>
        <v/>
      </c>
      <c r="N253" s="20" t="str">
        <f>IF(ISERROR(VLOOKUP(K253,data,11,FALSE)),"",VLOOKUP(K253,data,11,FALSE))</f>
        <v/>
      </c>
      <c r="O253" s="1"/>
      <c r="P253" s="4" t="str">
        <f>IF(ISERROR(VLOOKUP(O253,data,12,FALSE)),"",VLOOKUP(O253,data,12,FALSE))</f>
        <v/>
      </c>
      <c r="Q253" s="4" t="str">
        <f>IF(ISERROR(VLOOKUP(O253,data,13,FALSE)),"",VLOOKUP(O253,data,13,FALSE))</f>
        <v/>
      </c>
      <c r="R253" s="20" t="str">
        <f>IF(ISERROR(VLOOKUP(O253,data,14,FALSE)),"",VLOOKUP(O253,data,14,FALSE))</f>
        <v/>
      </c>
      <c r="S253" s="1"/>
      <c r="T253" s="4" t="str">
        <f>IF(ISERROR(VLOOKUP(S253,data,15,FALSE)),"",VLOOKUP(S253,data,15,FALSE))</f>
        <v/>
      </c>
      <c r="U253" s="4" t="str">
        <f>IF(ISERROR(VLOOKUP(S253,data,16,FALSE)),"",VLOOKUP(S253,data,16,FALSE))</f>
        <v/>
      </c>
      <c r="V253" s="20" t="str">
        <f>IF(ISERROR(VLOOKUP(S253,data,17,FALSE)),"",VLOOKUP(S253,data,17,FALSE))</f>
        <v/>
      </c>
      <c r="W253" s="1"/>
      <c r="X253" s="4" t="str">
        <f>IF(ISERROR(VLOOKUP(W253,data,18,FALSE)),"",VLOOKUP(W253,data,18,FALSE))</f>
        <v/>
      </c>
      <c r="Y253" s="4" t="str">
        <f>IF(ISERROR(VLOOKUP(W253,data,19,FALSE)),"",VLOOKUP(W253,data,19,FALSE))</f>
        <v/>
      </c>
      <c r="Z253" s="20" t="str">
        <f>IF(ISERROR(VLOOKUP(W253,data,20,FALSE)),"",VLOOKUP(W253,data,20,FALSE))</f>
        <v/>
      </c>
      <c r="AA253" s="1"/>
      <c r="AB253" s="4" t="str">
        <f>IF(ISERROR(VLOOKUP(AA253,data,21,FALSE)),"",VLOOKUP(AA253,data,21,FALSE))</f>
        <v/>
      </c>
      <c r="AC253" s="6" t="str">
        <f>IF(ISERROR(VLOOKUP(AA253,data,22,FALSE)),"",VLOOKUP(AA253,data,22,FALSE))</f>
        <v/>
      </c>
      <c r="AD253" s="6" t="str">
        <f>IF(ISERROR(VLOOKUP(AA253,data,23,FALSE)),"",VLOOKUP(AA253,data,23,FALSE))</f>
        <v/>
      </c>
      <c r="AE253" s="112" t="str">
        <f>IF(ISERROR(VLOOKUP(#REF!,data,13,FALSE)),"",VLOOKUP(#REF!,data,13,FALSE))</f>
        <v/>
      </c>
      <c r="AF253" s="112"/>
      <c r="AG253" s="112"/>
    </row>
    <row r="254" spans="1:33" ht="12.75" thickBot="1">
      <c r="A254" s="62"/>
      <c r="B254" s="114" t="s">
        <v>35</v>
      </c>
      <c r="C254" s="22"/>
      <c r="D254" s="115"/>
      <c r="E254" s="115"/>
      <c r="F254" s="116"/>
      <c r="G254" s="22"/>
      <c r="H254" s="115"/>
      <c r="I254" s="115"/>
      <c r="J254" s="116"/>
      <c r="K254" s="22"/>
      <c r="L254" s="115"/>
      <c r="M254" s="115"/>
      <c r="N254" s="116"/>
      <c r="O254" s="22"/>
      <c r="P254" s="115"/>
      <c r="Q254" s="115"/>
      <c r="R254" s="116"/>
      <c r="S254" s="22"/>
      <c r="T254" s="115"/>
      <c r="U254" s="115"/>
      <c r="V254" s="116"/>
      <c r="W254" s="22"/>
      <c r="X254" s="115"/>
      <c r="Y254" s="115"/>
      <c r="Z254" s="116"/>
      <c r="AA254" s="22"/>
      <c r="AB254" s="115"/>
      <c r="AC254" s="117"/>
      <c r="AD254" s="117"/>
      <c r="AE254" s="112" t="str">
        <f>IF(ISERROR(VLOOKUP(#REF!,data,13,FALSE)),"",VLOOKUP(#REF!,data,13,FALSE))</f>
        <v/>
      </c>
      <c r="AF254" s="112"/>
      <c r="AG254" s="112"/>
    </row>
    <row r="255" spans="1:33" ht="12.75" thickBot="1">
      <c r="A255" s="118" t="str">
        <f>IF(C257="ILLEGAL","ILLEGAL","")</f>
        <v/>
      </c>
      <c r="B255" s="114" t="s">
        <v>36</v>
      </c>
      <c r="C255" s="2"/>
      <c r="D255" s="5"/>
      <c r="E255" s="5"/>
      <c r="F255" s="21"/>
      <c r="G255" s="2"/>
      <c r="H255" s="5"/>
      <c r="I255" s="5"/>
      <c r="J255" s="21"/>
      <c r="K255" s="2"/>
      <c r="L255" s="5"/>
      <c r="M255" s="5"/>
      <c r="N255" s="21"/>
      <c r="O255" s="2"/>
      <c r="P255" s="5"/>
      <c r="Q255" s="5"/>
      <c r="R255" s="21"/>
      <c r="S255" s="2"/>
      <c r="T255" s="5"/>
      <c r="U255" s="5"/>
      <c r="V255" s="21"/>
      <c r="W255" s="2"/>
      <c r="X255" s="5"/>
      <c r="Y255" s="5"/>
      <c r="Z255" s="21"/>
      <c r="AA255" s="2"/>
      <c r="AB255" s="5"/>
      <c r="AC255" s="7"/>
      <c r="AD255" s="7"/>
      <c r="AE255" s="17"/>
      <c r="AF255" s="17"/>
      <c r="AG255" s="17"/>
    </row>
    <row r="256" spans="1:33" ht="16.5" thickBot="1">
      <c r="A256" s="119"/>
      <c r="B256" s="120" t="s">
        <v>37</v>
      </c>
      <c r="C256" s="3"/>
      <c r="D256" s="8">
        <f>SUM(D252:D255)</f>
        <v>0</v>
      </c>
      <c r="E256" s="8">
        <f>SUM(E252:E255)</f>
        <v>0</v>
      </c>
      <c r="F256" s="8">
        <f>SUM(F252:F255)</f>
        <v>0</v>
      </c>
      <c r="G256" s="147"/>
      <c r="H256" s="8">
        <f>SUM(H252:H255)</f>
        <v>0</v>
      </c>
      <c r="I256" s="8">
        <f>SUM(I252:I255)</f>
        <v>0</v>
      </c>
      <c r="J256" s="8">
        <f>SUM(J252:J255)</f>
        <v>0</v>
      </c>
      <c r="K256" s="147"/>
      <c r="L256" s="8">
        <f>SUM(L252:L255)</f>
        <v>0</v>
      </c>
      <c r="M256" s="8">
        <f>SUM(M252:M255)</f>
        <v>0</v>
      </c>
      <c r="N256" s="8">
        <f>SUM(N252:N255)</f>
        <v>0</v>
      </c>
      <c r="O256" s="147"/>
      <c r="P256" s="8">
        <f>SUM(P252:P255)</f>
        <v>0</v>
      </c>
      <c r="Q256" s="8">
        <f>SUM(Q252:Q255)</f>
        <v>0</v>
      </c>
      <c r="R256" s="8">
        <f>SUM(R252:R255)</f>
        <v>0</v>
      </c>
      <c r="S256" s="147"/>
      <c r="T256" s="8">
        <f>SUM(T252:T255)</f>
        <v>0</v>
      </c>
      <c r="U256" s="8">
        <f>SUM(U252:U255)</f>
        <v>0</v>
      </c>
      <c r="V256" s="8">
        <f>SUM(V252:V255)</f>
        <v>0</v>
      </c>
      <c r="W256" s="147"/>
      <c r="X256" s="8">
        <f>SUM(X252:X255)</f>
        <v>0</v>
      </c>
      <c r="Y256" s="8">
        <f>SUM(Y252:Y255)</f>
        <v>0</v>
      </c>
      <c r="Z256" s="8">
        <f>SUM(Z252:Z255)</f>
        <v>0</v>
      </c>
      <c r="AA256" s="147"/>
      <c r="AB256" s="8">
        <f>SUM(AB252:AB255)</f>
        <v>0</v>
      </c>
      <c r="AC256" s="8">
        <f>SUM(AC252:AC255)</f>
        <v>0</v>
      </c>
      <c r="AD256" s="8">
        <f>SUM(AD252:AD255)</f>
        <v>0</v>
      </c>
      <c r="AE256" s="8">
        <f>SUM(F256,J256,N256,R256,V256,Z256,AD256)</f>
        <v>0</v>
      </c>
      <c r="AF256" s="122"/>
      <c r="AG256" s="123"/>
    </row>
    <row r="257" spans="1:33" ht="15" thickBot="1">
      <c r="A257" s="124">
        <f>COUNTIF(C258:AC258,"Cannot Convert")</f>
        <v>0</v>
      </c>
      <c r="B257" s="125" t="s">
        <v>38</v>
      </c>
      <c r="C257" s="126" t="str">
        <f>IF(AND(E256&gt;$AA$1,D256&gt;$X$1),"ILLEGAL",IF(E256&gt;$AA$1,"Full-Time Driver",""))</f>
        <v/>
      </c>
      <c r="D257" s="127"/>
      <c r="E257" s="128"/>
      <c r="F257" s="127"/>
      <c r="G257" s="126" t="str">
        <f>IF(AND(I256&gt;$AA$1,H256&gt;$X$1),"ILLEGAL",IF(I256&gt;$AA$1,"Full-Time Driver",""))</f>
        <v/>
      </c>
      <c r="H257" s="127"/>
      <c r="I257" s="128"/>
      <c r="J257" s="127"/>
      <c r="K257" s="126" t="str">
        <f>IF(AND(M256&gt;$AA$1,L256&gt;$X$1),"ILLEGAL",IF(M256&gt;$AA$1,"Full-Time Driver",""))</f>
        <v/>
      </c>
      <c r="L257" s="127"/>
      <c r="M257" s="128"/>
      <c r="N257" s="127"/>
      <c r="O257" s="126" t="str">
        <f>IF(AND(Q256&gt;$AA$1,P256&gt;$X$1),"ILLEGAL",IF(Q256&gt;$AA$1,"Full-Time Driver",""))</f>
        <v/>
      </c>
      <c r="P257" s="127"/>
      <c r="Q257" s="128"/>
      <c r="R257" s="127"/>
      <c r="S257" s="126" t="str">
        <f>IF(AND(U256&gt;$AA$1,T256&gt;$X$1),"ILLEGAL",IF(U256&gt;$AA$1,"Full-Time Driver",""))</f>
        <v/>
      </c>
      <c r="T257" s="127"/>
      <c r="U257" s="128"/>
      <c r="V257" s="127"/>
      <c r="W257" s="126" t="str">
        <f>IF(AND(Y256&gt;$AA$1,X256&gt;$X$1),"ILLEGAL",IF(Y256&gt;$AA$1,"Full-Time Driver",""))</f>
        <v/>
      </c>
      <c r="X257" s="127"/>
      <c r="Y257" s="128"/>
      <c r="Z257" s="127"/>
      <c r="AA257" s="126" t="str">
        <f>IF(AND(AC256&gt;$AA$1,AB256&gt;$X$1),"ILLEGAL",IF(AC256&gt;$AA$1,"Full-Time Driver",""))</f>
        <v/>
      </c>
      <c r="AB257" s="127"/>
      <c r="AC257" s="128"/>
      <c r="AD257" s="128"/>
      <c r="AE257" s="126" t="str">
        <f>IF($AE$1&lt;AE256,"Working Time Policy Breach","Compliant to Working Time Policy")</f>
        <v>Compliant to Working Time Policy</v>
      </c>
      <c r="AF257" s="128"/>
      <c r="AG257" s="128"/>
    </row>
    <row r="258" spans="1:33" ht="15.75" thickTop="1" thickBot="1">
      <c r="A258" s="129" t="str">
        <f>IF(A257&gt;0,"Cannot Convert","")</f>
        <v/>
      </c>
      <c r="B258" s="135" t="s">
        <v>11</v>
      </c>
      <c r="C258" s="131" t="str">
        <f>IF(D256&gt;$X$1,"Cannot Convert","")</f>
        <v/>
      </c>
      <c r="D258" s="132"/>
      <c r="E258" s="133"/>
      <c r="F258" s="132"/>
      <c r="G258" s="131" t="str">
        <f>IF(H256&gt;$X$1,"Cannot Convert","")</f>
        <v/>
      </c>
      <c r="H258" s="132"/>
      <c r="I258" s="133"/>
      <c r="J258" s="132"/>
      <c r="K258" s="131" t="str">
        <f>IF(L256&gt;$X$1,"Cannot Convert","")</f>
        <v/>
      </c>
      <c r="L258" s="132"/>
      <c r="M258" s="133"/>
      <c r="N258" s="132"/>
      <c r="O258" s="131" t="str">
        <f>IF(P256&gt;$X$1,"Cannot Convert","")</f>
        <v/>
      </c>
      <c r="P258" s="132"/>
      <c r="Q258" s="133"/>
      <c r="R258" s="132"/>
      <c r="S258" s="131" t="str">
        <f>IF(T256&gt;$X$1,"Cannot Convert","")</f>
        <v/>
      </c>
      <c r="T258" s="132"/>
      <c r="U258" s="133"/>
      <c r="V258" s="132"/>
      <c r="W258" s="131" t="str">
        <f>IF(X256&gt;$X$1,"Cannot Convert","")</f>
        <v/>
      </c>
      <c r="X258" s="132"/>
      <c r="Y258" s="133"/>
      <c r="Z258" s="132"/>
      <c r="AA258" s="131" t="str">
        <f>IF(AB256&gt;$X$1,"Cannot Convert","")</f>
        <v/>
      </c>
      <c r="AB258" s="132"/>
      <c r="AC258" s="133"/>
      <c r="AD258" s="133"/>
      <c r="AE258" s="134" t="s">
        <v>39</v>
      </c>
      <c r="AF258" s="133"/>
      <c r="AG258" s="133"/>
    </row>
    <row r="259" spans="1:33" ht="12.75" thickTop="1"/>
  </sheetData>
  <phoneticPr fontId="0" type="noConversion"/>
  <conditionalFormatting sqref="AE8">
    <cfRule type="cellIs" dxfId="205" priority="163" stopIfTrue="1" operator="greaterThan">
      <formula>2.91666666666667</formula>
    </cfRule>
  </conditionalFormatting>
  <conditionalFormatting sqref="AJ180">
    <cfRule type="cellIs" dxfId="204" priority="160" stopIfTrue="1" operator="greaterThan">
      <formula>2.91666666666667</formula>
    </cfRule>
  </conditionalFormatting>
  <conditionalFormatting sqref="AF8">
    <cfRule type="cellIs" dxfId="203" priority="150" stopIfTrue="1" operator="equal">
      <formula>$AE$8</formula>
    </cfRule>
    <cfRule type="cellIs" dxfId="202" priority="151" stopIfTrue="1" operator="greaterThan">
      <formula>$AE$8</formula>
    </cfRule>
  </conditionalFormatting>
  <conditionalFormatting sqref="AE40 AE32 AE24 AE16">
    <cfRule type="cellIs" dxfId="201" priority="149" stopIfTrue="1" operator="greaterThan">
      <formula>2.91666666666667</formula>
    </cfRule>
  </conditionalFormatting>
  <conditionalFormatting sqref="AE56 AE48">
    <cfRule type="cellIs" dxfId="200" priority="146" stopIfTrue="1" operator="greaterThan">
      <formula>2.91666666666667</formula>
    </cfRule>
  </conditionalFormatting>
  <conditionalFormatting sqref="AE64">
    <cfRule type="cellIs" dxfId="199" priority="143" stopIfTrue="1" operator="greaterThan">
      <formula>2.91666666666667</formula>
    </cfRule>
  </conditionalFormatting>
  <conditionalFormatting sqref="AE72">
    <cfRule type="cellIs" dxfId="198" priority="140" stopIfTrue="1" operator="greaterThan">
      <formula>2.91666666666667</formula>
    </cfRule>
  </conditionalFormatting>
  <conditionalFormatting sqref="AE80">
    <cfRule type="cellIs" dxfId="197" priority="137" stopIfTrue="1" operator="greaterThan">
      <formula>2.91666666666667</formula>
    </cfRule>
  </conditionalFormatting>
  <conditionalFormatting sqref="AE88">
    <cfRule type="cellIs" dxfId="196" priority="134" stopIfTrue="1" operator="greaterThan">
      <formula>2.91666666666667</formula>
    </cfRule>
  </conditionalFormatting>
  <conditionalFormatting sqref="AE96">
    <cfRule type="cellIs" dxfId="195" priority="131" stopIfTrue="1" operator="greaterThan">
      <formula>2.91666666666667</formula>
    </cfRule>
  </conditionalFormatting>
  <conditionalFormatting sqref="AE104">
    <cfRule type="cellIs" dxfId="194" priority="128" stopIfTrue="1" operator="greaterThan">
      <formula>2.91666666666667</formula>
    </cfRule>
  </conditionalFormatting>
  <conditionalFormatting sqref="AE112">
    <cfRule type="cellIs" dxfId="193" priority="125" stopIfTrue="1" operator="greaterThan">
      <formula>2.91666666666667</formula>
    </cfRule>
  </conditionalFormatting>
  <conditionalFormatting sqref="AE120">
    <cfRule type="cellIs" dxfId="192" priority="119" stopIfTrue="1" operator="greaterThan">
      <formula>2.91666666666667</formula>
    </cfRule>
  </conditionalFormatting>
  <conditionalFormatting sqref="AE128">
    <cfRule type="cellIs" dxfId="191" priority="116" stopIfTrue="1" operator="greaterThan">
      <formula>2.91666666666667</formula>
    </cfRule>
  </conditionalFormatting>
  <conditionalFormatting sqref="AF128">
    <cfRule type="cellIs" dxfId="190" priority="24" stopIfTrue="1" operator="equal">
      <formula>$AE$128</formula>
    </cfRule>
    <cfRule type="cellIs" dxfId="189" priority="25" stopIfTrue="1" operator="greaterThan">
      <formula>$AE$128</formula>
    </cfRule>
    <cfRule type="cellIs" dxfId="188" priority="114" stopIfTrue="1" operator="equal">
      <formula>$AE$8</formula>
    </cfRule>
    <cfRule type="cellIs" dxfId="187" priority="115" stopIfTrue="1" operator="greaterThan">
      <formula>$AE$8</formula>
    </cfRule>
  </conditionalFormatting>
  <conditionalFormatting sqref="AE136">
    <cfRule type="cellIs" dxfId="186" priority="113" stopIfTrue="1" operator="greaterThan">
      <formula>2.91666666666667</formula>
    </cfRule>
  </conditionalFormatting>
  <conditionalFormatting sqref="AE144">
    <cfRule type="cellIs" dxfId="185" priority="110" stopIfTrue="1" operator="greaterThan">
      <formula>2.91666666666667</formula>
    </cfRule>
  </conditionalFormatting>
  <conditionalFormatting sqref="AE152">
    <cfRule type="cellIs" dxfId="184" priority="107" stopIfTrue="1" operator="greaterThan">
      <formula>2.91666666666667</formula>
    </cfRule>
  </conditionalFormatting>
  <conditionalFormatting sqref="AE160">
    <cfRule type="cellIs" dxfId="183" priority="104" stopIfTrue="1" operator="greaterThan">
      <formula>2.91666666666667</formula>
    </cfRule>
  </conditionalFormatting>
  <conditionalFormatting sqref="AE168">
    <cfRule type="cellIs" dxfId="182" priority="101" stopIfTrue="1" operator="greaterThan">
      <formula>2.91666666666667</formula>
    </cfRule>
  </conditionalFormatting>
  <conditionalFormatting sqref="AF168">
    <cfRule type="cellIs" dxfId="181" priority="34" stopIfTrue="1" operator="equal">
      <formula>$AE$168</formula>
    </cfRule>
    <cfRule type="cellIs" dxfId="180" priority="35" stopIfTrue="1" operator="greaterThan">
      <formula>$AE$168</formula>
    </cfRule>
    <cfRule type="cellIs" dxfId="179" priority="99" stopIfTrue="1" operator="equal">
      <formula>$AE$8</formula>
    </cfRule>
    <cfRule type="cellIs" dxfId="178" priority="100" stopIfTrue="1" operator="greaterThan">
      <formula>$AE$8</formula>
    </cfRule>
  </conditionalFormatting>
  <conditionalFormatting sqref="AE176">
    <cfRule type="cellIs" dxfId="177" priority="98" stopIfTrue="1" operator="greaterThan">
      <formula>2.91666666666667</formula>
    </cfRule>
  </conditionalFormatting>
  <conditionalFormatting sqref="AE184">
    <cfRule type="cellIs" dxfId="176" priority="95" stopIfTrue="1" operator="greaterThan">
      <formula>2.91666666666667</formula>
    </cfRule>
  </conditionalFormatting>
  <conditionalFormatting sqref="AE192">
    <cfRule type="cellIs" dxfId="175" priority="92" stopIfTrue="1" operator="greaterThan">
      <formula>2.91666666666667</formula>
    </cfRule>
  </conditionalFormatting>
  <conditionalFormatting sqref="AE200">
    <cfRule type="cellIs" dxfId="174" priority="89" stopIfTrue="1" operator="greaterThan">
      <formula>2.91666666666667</formula>
    </cfRule>
  </conditionalFormatting>
  <conditionalFormatting sqref="AE208">
    <cfRule type="cellIs" dxfId="173" priority="86" stopIfTrue="1" operator="greaterThan">
      <formula>2.91666666666667</formula>
    </cfRule>
  </conditionalFormatting>
  <conditionalFormatting sqref="AE216">
    <cfRule type="cellIs" dxfId="172" priority="83" stopIfTrue="1" operator="greaterThan">
      <formula>2.91666666666667</formula>
    </cfRule>
  </conditionalFormatting>
  <conditionalFormatting sqref="AE224">
    <cfRule type="cellIs" dxfId="171" priority="80" stopIfTrue="1" operator="greaterThan">
      <formula>2.91666666666667</formula>
    </cfRule>
  </conditionalFormatting>
  <conditionalFormatting sqref="AE232">
    <cfRule type="cellIs" dxfId="170" priority="77" stopIfTrue="1" operator="greaterThan">
      <formula>2.91666666666667</formula>
    </cfRule>
  </conditionalFormatting>
  <conditionalFormatting sqref="AF16">
    <cfRule type="cellIs" dxfId="169" priority="73" stopIfTrue="1" operator="equal">
      <formula>$AE$16</formula>
    </cfRule>
    <cfRule type="cellIs" dxfId="168" priority="74" stopIfTrue="1" operator="greaterThan">
      <formula>$AE$16</formula>
    </cfRule>
  </conditionalFormatting>
  <conditionalFormatting sqref="AF24">
    <cfRule type="cellIs" dxfId="167" priority="71" stopIfTrue="1" operator="equal">
      <formula>$AE$24</formula>
    </cfRule>
    <cfRule type="cellIs" dxfId="166" priority="72" stopIfTrue="1" operator="greaterThan">
      <formula>$AE$24</formula>
    </cfRule>
  </conditionalFormatting>
  <conditionalFormatting sqref="AF32">
    <cfRule type="cellIs" dxfId="165" priority="67" stopIfTrue="1" operator="equal">
      <formula>$AE$32</formula>
    </cfRule>
    <cfRule type="cellIs" dxfId="164" priority="68" stopIfTrue="1" operator="greaterThan">
      <formula>$AE$32</formula>
    </cfRule>
  </conditionalFormatting>
  <conditionalFormatting sqref="AF40">
    <cfRule type="cellIs" dxfId="163" priority="65" stopIfTrue="1" operator="equal">
      <formula>$AE$40</formula>
    </cfRule>
    <cfRule type="cellIs" dxfId="162" priority="66" stopIfTrue="1" operator="greaterThan">
      <formula>$AE$40</formula>
    </cfRule>
  </conditionalFormatting>
  <conditionalFormatting sqref="AF48">
    <cfRule type="cellIs" dxfId="161" priority="63" stopIfTrue="1" operator="equal">
      <formula>$AE$48</formula>
    </cfRule>
    <cfRule type="cellIs" dxfId="160" priority="64" stopIfTrue="1" operator="greaterThan">
      <formula>$AE$48</formula>
    </cfRule>
  </conditionalFormatting>
  <conditionalFormatting sqref="AF56">
    <cfRule type="cellIs" dxfId="159" priority="61" stopIfTrue="1" operator="equal">
      <formula>$AE$56</formula>
    </cfRule>
    <cfRule type="cellIs" dxfId="158" priority="62" stopIfTrue="1" operator="greaterThan">
      <formula>$AE$56</formula>
    </cfRule>
  </conditionalFormatting>
  <conditionalFormatting sqref="AF64">
    <cfRule type="cellIs" dxfId="157" priority="59" stopIfTrue="1" operator="equal">
      <formula>$AE$64</formula>
    </cfRule>
    <cfRule type="cellIs" dxfId="156" priority="60" stopIfTrue="1" operator="greaterThan">
      <formula>$AE$64</formula>
    </cfRule>
  </conditionalFormatting>
  <conditionalFormatting sqref="AF72">
    <cfRule type="cellIs" dxfId="155" priority="57" stopIfTrue="1" operator="equal">
      <formula>$AE$72</formula>
    </cfRule>
    <cfRule type="cellIs" dxfId="154" priority="58" stopIfTrue="1" operator="greaterThan">
      <formula>$AE$72</formula>
    </cfRule>
  </conditionalFormatting>
  <conditionalFormatting sqref="AF80">
    <cfRule type="cellIs" dxfId="153" priority="54" stopIfTrue="1" operator="equal">
      <formula>$AE$80</formula>
    </cfRule>
    <cfRule type="cellIs" dxfId="152" priority="55" stopIfTrue="1" operator="greaterThan">
      <formula>$AE$80</formula>
    </cfRule>
  </conditionalFormatting>
  <conditionalFormatting sqref="AF88">
    <cfRule type="cellIs" dxfId="151" priority="52" stopIfTrue="1" operator="equal">
      <formula>$AE$88</formula>
    </cfRule>
    <cfRule type="cellIs" dxfId="150" priority="53" stopIfTrue="1" operator="greaterThan">
      <formula>$AE$88</formula>
    </cfRule>
  </conditionalFormatting>
  <conditionalFormatting sqref="AF232">
    <cfRule type="cellIs" dxfId="149" priority="50" stopIfTrue="1" operator="equal">
      <formula>$AE$232</formula>
    </cfRule>
    <cfRule type="cellIs" dxfId="148" priority="51" stopIfTrue="1" operator="greaterThan">
      <formula>$AE$232</formula>
    </cfRule>
  </conditionalFormatting>
  <conditionalFormatting sqref="AF224">
    <cfRule type="cellIs" dxfId="147" priority="48" stopIfTrue="1" operator="equal">
      <formula>$AE$224</formula>
    </cfRule>
    <cfRule type="cellIs" dxfId="146" priority="49" stopIfTrue="1" operator="greaterThan">
      <formula>$AE$224</formula>
    </cfRule>
  </conditionalFormatting>
  <conditionalFormatting sqref="AF216">
    <cfRule type="cellIs" dxfId="145" priority="46" stopIfTrue="1" operator="equal">
      <formula>$AE$216</formula>
    </cfRule>
    <cfRule type="cellIs" dxfId="144" priority="47" stopIfTrue="1" operator="greaterThan">
      <formula>$AE$216</formula>
    </cfRule>
  </conditionalFormatting>
  <conditionalFormatting sqref="AF208">
    <cfRule type="cellIs" dxfId="143" priority="44" stopIfTrue="1" operator="equal">
      <formula>$AE$208</formula>
    </cfRule>
    <cfRule type="cellIs" dxfId="142" priority="45" stopIfTrue="1" operator="greaterThan">
      <formula>$AE$208</formula>
    </cfRule>
  </conditionalFormatting>
  <conditionalFormatting sqref="AF200">
    <cfRule type="cellIs" dxfId="141" priority="42" stopIfTrue="1" operator="equal">
      <formula>$AE$200</formula>
    </cfRule>
    <cfRule type="cellIs" dxfId="140" priority="43" stopIfTrue="1" operator="greaterThan">
      <formula>$AE$200</formula>
    </cfRule>
  </conditionalFormatting>
  <conditionalFormatting sqref="AF192">
    <cfRule type="cellIs" dxfId="139" priority="40" stopIfTrue="1" operator="equal">
      <formula>$AE$192</formula>
    </cfRule>
    <cfRule type="cellIs" dxfId="138" priority="41" stopIfTrue="1" operator="greaterThan">
      <formula>$AE$192</formula>
    </cfRule>
  </conditionalFormatting>
  <conditionalFormatting sqref="AF184">
    <cfRule type="cellIs" dxfId="137" priority="38" stopIfTrue="1" operator="equal">
      <formula>$AE$184</formula>
    </cfRule>
    <cfRule type="cellIs" dxfId="136" priority="39" stopIfTrue="1" operator="greaterThan">
      <formula>$AE$184</formula>
    </cfRule>
  </conditionalFormatting>
  <conditionalFormatting sqref="AF176">
    <cfRule type="cellIs" dxfId="135" priority="36" stopIfTrue="1" operator="equal">
      <formula>$AE$176</formula>
    </cfRule>
    <cfRule type="cellIs" dxfId="134" priority="37" stopIfTrue="1" operator="greaterThan">
      <formula>$AE$176</formula>
    </cfRule>
  </conditionalFormatting>
  <conditionalFormatting sqref="AF160">
    <cfRule type="cellIs" dxfId="133" priority="32" stopIfTrue="1" operator="equal">
      <formula>$AE$160</formula>
    </cfRule>
    <cfRule type="cellIs" dxfId="132" priority="33" stopIfTrue="1" operator="greaterThan">
      <formula>$AE$160</formula>
    </cfRule>
  </conditionalFormatting>
  <conditionalFormatting sqref="AF152">
    <cfRule type="cellIs" dxfId="131" priority="30" stopIfTrue="1" operator="equal">
      <formula>$AE$152</formula>
    </cfRule>
    <cfRule type="cellIs" dxfId="130" priority="31" stopIfTrue="1" operator="greaterThan">
      <formula>$AE$152</formula>
    </cfRule>
  </conditionalFormatting>
  <conditionalFormatting sqref="AF144">
    <cfRule type="cellIs" dxfId="129" priority="28" stopIfTrue="1" operator="equal">
      <formula>$AE$144</formula>
    </cfRule>
    <cfRule type="cellIs" dxfId="128" priority="29" stopIfTrue="1" operator="greaterThan">
      <formula>$AE$144</formula>
    </cfRule>
  </conditionalFormatting>
  <conditionalFormatting sqref="AF136">
    <cfRule type="cellIs" dxfId="127" priority="26" stopIfTrue="1" operator="equal">
      <formula>$AE$136</formula>
    </cfRule>
    <cfRule type="cellIs" dxfId="126" priority="27" stopIfTrue="1" operator="greaterThan">
      <formula>$AE$136</formula>
    </cfRule>
  </conditionalFormatting>
  <conditionalFormatting sqref="AF120">
    <cfRule type="cellIs" dxfId="125" priority="22" stopIfTrue="1" operator="equal">
      <formula>$AE$120</formula>
    </cfRule>
    <cfRule type="cellIs" dxfId="124" priority="23" stopIfTrue="1" operator="greaterThan">
      <formula>$AE$120</formula>
    </cfRule>
  </conditionalFormatting>
  <conditionalFormatting sqref="AF112">
    <cfRule type="cellIs" dxfId="123" priority="18" stopIfTrue="1" operator="equal">
      <formula>$AE$112</formula>
    </cfRule>
    <cfRule type="cellIs" dxfId="122" priority="19" stopIfTrue="1" operator="greaterThan">
      <formula>$AE$112</formula>
    </cfRule>
  </conditionalFormatting>
  <conditionalFormatting sqref="AF104">
    <cfRule type="cellIs" dxfId="121" priority="16" stopIfTrue="1" operator="equal">
      <formula>$AE$104</formula>
    </cfRule>
    <cfRule type="cellIs" dxfId="120" priority="17" stopIfTrue="1" operator="greaterThan">
      <formula>$AE$104</formula>
    </cfRule>
  </conditionalFormatting>
  <conditionalFormatting sqref="AF96">
    <cfRule type="cellIs" dxfId="119" priority="14" stopIfTrue="1" operator="equal">
      <formula>$AE$96</formula>
    </cfRule>
    <cfRule type="cellIs" dxfId="118" priority="15" stopIfTrue="1" operator="greaterThan">
      <formula>$AE$96</formula>
    </cfRule>
  </conditionalFormatting>
  <conditionalFormatting sqref="E8 E16 I16 I8 M8 M16 Q8 Q16 U16 U8 Y8 Y16 AC8 AC16 AC24 Y24 U24 Q24 M24 I24 E24 E32 I32 M32 Q32 U32 Y32 AC32 AC40 AC48 Y40 Y48 U40 U48 Q40 Q48 M40 I40 E40 E48 I48 M48 E56 I56 M56 Q56 U56 Y56 AC56 E64 I64 M64 Q64 U64 Y64 AC64 E72 I72 M72 Q72 U72 Y72 AC72 E80 I80 M80 Q80 U80 Y80 AC80 E88 I88 M88 Q88 U88 Y88 AC88 E96 I96 M96 Q96 U96 Y96 AC96 AC104 Y104 U104 Q104 M104 I104 E104 E112 I112 M112 Q112 U112 Y112 AC112 E120 I120 M120 Q120 U120 Y120 AC120 E128 I128 M128 Q128 U128 Y128 AC128 E136 I136 M136 Q136 U136 Y136 AC136 E144 I144 M144 Q144 U144 Y144 AC144 E152 I152 M152 Q152 U152 Y152 AC152 E160 I160 M160 Q160 U160 Y160 AC160 E168 I168 M168 Q168 U168 Y168 AC168 E176 I176 M176 Q176 U176 Y176 AC176 E184 I184 M184 Q184 U184 Y184 AC184 E192 I192 M192 Q192 U192 Y192 AC192 E200 I200 M200 Q200 U200 Y200 AC200 E208 I208 M208 Q208 U208 Y208 AC208 E216 I216 M216 Q216 U216 Y216 AC216 E224 I224 M224 Q224 U224 Y224 AC224 E232 I232 M232 Q232 U232 Y232 AC232">
    <cfRule type="cellIs" dxfId="117" priority="13" stopIfTrue="1" operator="greaterThan">
      <formula>0.416666666666667</formula>
    </cfRule>
  </conditionalFormatting>
  <conditionalFormatting sqref="AE240">
    <cfRule type="cellIs" dxfId="116" priority="12" stopIfTrue="1" operator="greaterThan">
      <formula>2.91666666666667</formula>
    </cfRule>
  </conditionalFormatting>
  <conditionalFormatting sqref="AF240">
    <cfRule type="cellIs" dxfId="115" priority="10" stopIfTrue="1" operator="equal">
      <formula>$AE$232</formula>
    </cfRule>
    <cfRule type="cellIs" dxfId="114" priority="11" stopIfTrue="1" operator="greaterThan">
      <formula>$AE$232</formula>
    </cfRule>
  </conditionalFormatting>
  <conditionalFormatting sqref="E240 I240 M240 Q240 U240 Y240 AC240">
    <cfRule type="cellIs" dxfId="113" priority="9" stopIfTrue="1" operator="greaterThan">
      <formula>0.416666666666667</formula>
    </cfRule>
  </conditionalFormatting>
  <conditionalFormatting sqref="AE248">
    <cfRule type="cellIs" dxfId="112" priority="8" stopIfTrue="1" operator="greaterThan">
      <formula>2.91666666666667</formula>
    </cfRule>
  </conditionalFormatting>
  <conditionalFormatting sqref="AF248">
    <cfRule type="cellIs" dxfId="111" priority="6" stopIfTrue="1" operator="equal">
      <formula>$AE$232</formula>
    </cfRule>
    <cfRule type="cellIs" dxfId="110" priority="7" stopIfTrue="1" operator="greaterThan">
      <formula>$AE$232</formula>
    </cfRule>
  </conditionalFormatting>
  <conditionalFormatting sqref="E248 I248 M248 Q248 U248 Y248 AC248">
    <cfRule type="cellIs" dxfId="109" priority="5" stopIfTrue="1" operator="greaterThan">
      <formula>0.416666666666667</formula>
    </cfRule>
  </conditionalFormatting>
  <conditionalFormatting sqref="AE256">
    <cfRule type="cellIs" dxfId="108" priority="4" stopIfTrue="1" operator="greaterThan">
      <formula>2.91666666666667</formula>
    </cfRule>
  </conditionalFormatting>
  <conditionalFormatting sqref="AF256">
    <cfRule type="cellIs" dxfId="107" priority="2" stopIfTrue="1" operator="equal">
      <formula>$AE$232</formula>
    </cfRule>
    <cfRule type="cellIs" dxfId="106" priority="3" stopIfTrue="1" operator="greaterThan">
      <formula>$AE$232</formula>
    </cfRule>
  </conditionalFormatting>
  <conditionalFormatting sqref="E256 I256 M256 Q256 U256 Y256 AC256">
    <cfRule type="cellIs" dxfId="105" priority="1" stopIfTrue="1" operator="greaterThan">
      <formula>0.416666666666667</formula>
    </cfRule>
  </conditionalFormatting>
  <printOptions horizontalCentered="1" verticalCentered="1"/>
  <pageMargins left="0.19685039370078741" right="0.19685039370078741" top="0.74803149606299213" bottom="0.43307086614173229" header="0.55118110236220474" footer="0.19685039370078741"/>
  <pageSetup paperSize="9" scale="65" orientation="landscape" horizontalDpi="300" verticalDpi="300" r:id="rId1"/>
  <headerFooter alignWithMargins="0">
    <oddHeader>&amp;C&amp;"Arial,Bold"&amp;12DRIVING HOURS - HITCHIN</oddHeader>
    <oddFooter>&amp;C  page &amp;P of &amp;N&amp;R&amp;F&amp;L&amp;"Calibri"&amp;11&amp;K000000&amp;D_x000D_&amp;1#&amp;"Calibri"&amp;10&amp;K000000Classified: RMG – Internal</oddFooter>
  </headerFooter>
  <rowBreaks count="5" manualBreakCount="5">
    <brk id="50" max="65535" man="1"/>
    <brk id="98" max="65535" man="1"/>
    <brk id="146" max="65535" man="1"/>
    <brk id="194" max="65535" man="1"/>
    <brk id="242" max="655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18C95-8787-454B-875F-7CBD0D3E2F21}">
  <dimension ref="A1:AL259"/>
  <sheetViews>
    <sheetView showGridLines="0" zoomScale="80" zoomScaleNormal="80" workbookViewId="0">
      <pane xSplit="2" ySplit="2" topLeftCell="C13" activePane="bottomRight" state="frozen"/>
      <selection pane="bottomRight" activeCell="C29" sqref="C29"/>
      <selection pane="bottomLeft" activeCell="C87" sqref="C87"/>
      <selection pane="topRight" activeCell="C87" sqref="C87"/>
    </sheetView>
  </sheetViews>
  <sheetFormatPr defaultColWidth="9.140625" defaultRowHeight="12"/>
  <cols>
    <col min="1" max="1" width="20.7109375" style="75" customWidth="1"/>
    <col min="2" max="2" width="9.28515625" style="81" customWidth="1"/>
    <col min="3" max="3" width="7.85546875" style="81" customWidth="1"/>
    <col min="4" max="4" width="9.140625" style="81" bestFit="1" customWidth="1"/>
    <col min="5" max="6" width="8.7109375" style="81" customWidth="1"/>
    <col min="7" max="7" width="8.42578125" style="81" customWidth="1"/>
    <col min="8" max="8" width="12.28515625" style="81" customWidth="1"/>
    <col min="9" max="10" width="8.85546875" style="81" customWidth="1"/>
    <col min="11" max="12" width="8.42578125" style="81" customWidth="1"/>
    <col min="13" max="14" width="8.85546875" style="81" customWidth="1"/>
    <col min="15" max="16" width="8.42578125" style="81" customWidth="1"/>
    <col min="17" max="18" width="8.85546875" style="81" customWidth="1"/>
    <col min="19" max="20" width="8.42578125" style="81" customWidth="1"/>
    <col min="21" max="22" width="8.85546875" style="81" customWidth="1"/>
    <col min="23" max="24" width="8.42578125" style="81" customWidth="1"/>
    <col min="25" max="26" width="8.85546875" style="81" customWidth="1"/>
    <col min="27" max="30" width="8.42578125" style="81" customWidth="1"/>
    <col min="31" max="32" width="9.140625" style="81"/>
    <col min="33" max="33" width="70.140625" style="81" customWidth="1"/>
    <col min="34" max="16384" width="9.140625" style="81"/>
  </cols>
  <sheetData>
    <row r="1" spans="1:33" ht="18.75" customHeight="1" thickBot="1">
      <c r="B1" s="76"/>
      <c r="C1" s="77" t="s">
        <v>10</v>
      </c>
      <c r="D1" s="78"/>
      <c r="E1" s="78"/>
      <c r="F1" s="78"/>
      <c r="G1" s="78"/>
      <c r="H1" s="79"/>
      <c r="I1" s="80"/>
      <c r="J1" s="80"/>
      <c r="W1" s="82" t="s">
        <v>11</v>
      </c>
      <c r="X1" s="83">
        <v>0.45833333333333331</v>
      </c>
      <c r="Y1" s="82"/>
      <c r="Z1" s="82" t="s">
        <v>12</v>
      </c>
      <c r="AA1" s="83">
        <v>0.16597222222222222</v>
      </c>
      <c r="AB1" s="84" t="s">
        <v>13</v>
      </c>
      <c r="AC1" s="85">
        <v>8.3333333333333329E-2</v>
      </c>
      <c r="AD1" s="85" t="s">
        <v>14</v>
      </c>
      <c r="AE1" s="86">
        <v>2.9166666666666665</v>
      </c>
    </row>
    <row r="2" spans="1:33" ht="23.25" thickBot="1">
      <c r="B2" s="75"/>
      <c r="C2" s="87" t="s">
        <v>15</v>
      </c>
      <c r="D2" s="88"/>
      <c r="E2" s="88"/>
      <c r="F2" s="88"/>
      <c r="G2" s="89" t="s">
        <v>16</v>
      </c>
      <c r="H2" s="90"/>
      <c r="I2" s="91"/>
      <c r="J2" s="91"/>
      <c r="K2" s="92" t="s">
        <v>17</v>
      </c>
      <c r="L2" s="93"/>
      <c r="M2" s="93"/>
      <c r="N2" s="93"/>
      <c r="O2" s="94" t="s">
        <v>18</v>
      </c>
      <c r="P2" s="95"/>
      <c r="Q2" s="95"/>
      <c r="R2" s="95"/>
      <c r="S2" s="96" t="s">
        <v>19</v>
      </c>
      <c r="T2" s="91"/>
      <c r="U2" s="91"/>
      <c r="V2" s="91"/>
      <c r="W2" s="92" t="s">
        <v>20</v>
      </c>
      <c r="X2" s="93"/>
      <c r="Y2" s="93"/>
      <c r="Z2" s="93"/>
      <c r="AA2" s="97" t="s">
        <v>21</v>
      </c>
      <c r="AB2" s="98"/>
      <c r="AC2" s="99"/>
      <c r="AD2" s="99"/>
      <c r="AE2" s="100" t="s">
        <v>22</v>
      </c>
      <c r="AF2" s="100"/>
      <c r="AG2" s="100"/>
    </row>
    <row r="3" spans="1:33" ht="24.75" thickBot="1">
      <c r="A3" s="101" t="s">
        <v>23</v>
      </c>
      <c r="B3" s="102"/>
      <c r="C3" s="103" t="s">
        <v>24</v>
      </c>
      <c r="D3" s="104" t="s">
        <v>25</v>
      </c>
      <c r="E3" s="104" t="s">
        <v>26</v>
      </c>
      <c r="F3" s="105" t="s">
        <v>27</v>
      </c>
      <c r="G3" s="103" t="s">
        <v>24</v>
      </c>
      <c r="H3" s="104" t="s">
        <v>25</v>
      </c>
      <c r="I3" s="104" t="s">
        <v>26</v>
      </c>
      <c r="J3" s="105" t="s">
        <v>27</v>
      </c>
      <c r="K3" s="103" t="s">
        <v>24</v>
      </c>
      <c r="L3" s="104" t="s">
        <v>25</v>
      </c>
      <c r="M3" s="104" t="s">
        <v>26</v>
      </c>
      <c r="N3" s="105" t="s">
        <v>27</v>
      </c>
      <c r="O3" s="103" t="s">
        <v>24</v>
      </c>
      <c r="P3" s="104" t="s">
        <v>25</v>
      </c>
      <c r="Q3" s="104" t="s">
        <v>26</v>
      </c>
      <c r="R3" s="105" t="s">
        <v>27</v>
      </c>
      <c r="S3" s="103" t="s">
        <v>24</v>
      </c>
      <c r="T3" s="104" t="s">
        <v>25</v>
      </c>
      <c r="U3" s="104" t="s">
        <v>26</v>
      </c>
      <c r="V3" s="105" t="s">
        <v>27</v>
      </c>
      <c r="W3" s="103" t="s">
        <v>24</v>
      </c>
      <c r="X3" s="104" t="s">
        <v>25</v>
      </c>
      <c r="Y3" s="104" t="s">
        <v>26</v>
      </c>
      <c r="Z3" s="105" t="s">
        <v>27</v>
      </c>
      <c r="AA3" s="103" t="s">
        <v>24</v>
      </c>
      <c r="AB3" s="104" t="s">
        <v>25</v>
      </c>
      <c r="AC3" s="106" t="s">
        <v>26</v>
      </c>
      <c r="AD3" s="105" t="s">
        <v>27</v>
      </c>
      <c r="AE3" s="107" t="s">
        <v>28</v>
      </c>
      <c r="AF3" s="104" t="s">
        <v>29</v>
      </c>
      <c r="AG3" s="104" t="s">
        <v>30</v>
      </c>
    </row>
    <row r="4" spans="1:33" ht="14.1" customHeight="1" thickBot="1">
      <c r="A4" s="62" t="s">
        <v>31</v>
      </c>
      <c r="B4" s="108" t="s">
        <v>32</v>
      </c>
      <c r="C4" s="1">
        <v>1</v>
      </c>
      <c r="D4" s="4" t="str">
        <f>IF(ISERROR(VLOOKUP(C4,data,3,FALSE)),"",VLOOKUP(C4,data,3,FALSE))</f>
        <v/>
      </c>
      <c r="E4" s="4" t="str">
        <f>IF(ISERROR(VLOOKUP(C4,data,4,FALSE)),"",VLOOKUP(C4,data,4,FALSE))</f>
        <v/>
      </c>
      <c r="F4" s="4" t="str">
        <f>IF(ISERROR(VLOOKUP(C4,data,5,FALSE)),"",VLOOKUP(C4,data,5,FALSE))</f>
        <v/>
      </c>
      <c r="G4" s="1"/>
      <c r="H4" s="4" t="str">
        <f>IF(ISERROR(VLOOKUP(G4,data,6,FALSE)),"",VLOOKUP(G4,data,6,FALSE))</f>
        <v/>
      </c>
      <c r="I4" s="4" t="str">
        <f>IF(ISERROR(VLOOKUP(G4,data,7,FALSE)),"",VLOOKUP(G4,data,7,FALSE))</f>
        <v/>
      </c>
      <c r="J4" s="20" t="str">
        <f>IF(ISERROR(VLOOKUP(G4,data,8,FALSE)),"",VLOOKUP(G4,data,8,FALSE))</f>
        <v/>
      </c>
      <c r="K4" s="1"/>
      <c r="L4" s="4" t="str">
        <f>IF(ISERROR(VLOOKUP(K4,data,9,FALSE)),"",VLOOKUP(K4,data,9,FALSE))</f>
        <v/>
      </c>
      <c r="M4" s="4" t="str">
        <f>IF(ISERROR(VLOOKUP(K4,data,10,FALSE)),"",VLOOKUP(K4,data,10,FALSE))</f>
        <v/>
      </c>
      <c r="N4" s="20" t="str">
        <f>IF(ISERROR(VLOOKUP(K4,data,11,FALSE)),"",VLOOKUP(K4,data,11,FALSE))</f>
        <v/>
      </c>
      <c r="O4" s="1"/>
      <c r="P4" s="4" t="str">
        <f>IF(ISERROR(VLOOKUP(O4,data,12,FALSE)),"",VLOOKUP(O4,data,12,FALSE))</f>
        <v/>
      </c>
      <c r="Q4" s="4" t="str">
        <f>IF(ISERROR(VLOOKUP(O4,data,13,FALSE)),"",VLOOKUP(O4,data,13,FALSE))</f>
        <v/>
      </c>
      <c r="R4" s="20" t="str">
        <f>IF(ISERROR(VLOOKUP(O4,data,14,FALSE)),"",VLOOKUP(O4,data,14,FALSE))</f>
        <v/>
      </c>
      <c r="S4" s="1"/>
      <c r="T4" s="4" t="str">
        <f>IF(ISERROR(VLOOKUP(S4,data,15,FALSE)),"",VLOOKUP(S4,data,15,FALSE))</f>
        <v/>
      </c>
      <c r="U4" s="4" t="str">
        <f>IF(ISERROR(VLOOKUP(S4,data,16,FALSE)),"",VLOOKUP(S4,data,16,FALSE))</f>
        <v/>
      </c>
      <c r="V4" s="20" t="str">
        <f>IF(ISERROR(VLOOKUP(S4,data,17,FALSE)),"",VLOOKUP(S4,data,17,FALSE))</f>
        <v/>
      </c>
      <c r="W4" s="1"/>
      <c r="X4" s="4" t="str">
        <f>IF(ISERROR(VLOOKUP(W4,data,18,FALSE)),"",VLOOKUP(W4,data,18,FALSE))</f>
        <v/>
      </c>
      <c r="Y4" s="4" t="str">
        <f>IF(ISERROR(VLOOKUP(W4,data,19,FALSE)),"",VLOOKUP(W4,data,19,FALSE))</f>
        <v/>
      </c>
      <c r="Z4" s="20" t="str">
        <f>IF(ISERROR(VLOOKUP(W4,data,20,FALSE)),"",VLOOKUP(W4,data,20,FALSE))</f>
        <v/>
      </c>
      <c r="AA4" s="1"/>
      <c r="AB4" s="4" t="str">
        <f>IF(ISERROR(VLOOKUP(AA4,data,21,FALSE)),"",VLOOKUP(AA4,data,21,FALSE))</f>
        <v/>
      </c>
      <c r="AC4" s="6" t="str">
        <f>IF(ISERROR(VLOOKUP(AA4,data,22,FALSE)),"",VLOOKUP(AA4,data,22,FALSE))</f>
        <v/>
      </c>
      <c r="AD4" s="6" t="str">
        <f>IF(ISERROR(VLOOKUP(AA4,data,23,FALSE)),"",VLOOKUP(AA4,data,23,FALSE))</f>
        <v/>
      </c>
      <c r="AE4" s="112"/>
      <c r="AF4" s="112"/>
      <c r="AG4" s="112"/>
    </row>
    <row r="5" spans="1:33" ht="14.1" customHeight="1" thickBot="1">
      <c r="A5" s="113" t="s">
        <v>33</v>
      </c>
      <c r="B5" s="114" t="s">
        <v>34</v>
      </c>
      <c r="C5" s="1">
        <v>2</v>
      </c>
      <c r="D5" s="4" t="str">
        <f>IF(ISERROR(VLOOKUP(C5,data,3,FALSE)),"",VLOOKUP(C5,data,3,FALSE))</f>
        <v/>
      </c>
      <c r="E5" s="4" t="str">
        <f>IF(ISERROR(VLOOKUP(C5,data,4,FALSE)),"",VLOOKUP(C5,data,4,FALSE))</f>
        <v/>
      </c>
      <c r="F5" s="4" t="str">
        <f>IF(ISERROR(VLOOKUP(C5,data,5,FALSE)),"",VLOOKUP(C5,data,5,FALSE))</f>
        <v/>
      </c>
      <c r="G5" s="1"/>
      <c r="H5" s="4" t="str">
        <f>IF(ISERROR(VLOOKUP(G5,data,6,FALSE)),"",VLOOKUP(G5,data,6,FALSE))</f>
        <v/>
      </c>
      <c r="I5" s="4" t="str">
        <f>IF(ISERROR(VLOOKUP(G5,data,7,FALSE)),"",VLOOKUP(G5,data,7,FALSE))</f>
        <v/>
      </c>
      <c r="J5" s="20" t="str">
        <f>IF(ISERROR(VLOOKUP(G5,data,8,FALSE)),"",VLOOKUP(G5,data,8,FALSE))</f>
        <v/>
      </c>
      <c r="K5" s="1"/>
      <c r="L5" s="4" t="str">
        <f>IF(ISERROR(VLOOKUP(K5,data,9,FALSE)),"",VLOOKUP(K5,data,9,FALSE))</f>
        <v/>
      </c>
      <c r="M5" s="4" t="str">
        <f>IF(ISERROR(VLOOKUP(K5,data,10,FALSE)),"",VLOOKUP(K5,data,10,FALSE))</f>
        <v/>
      </c>
      <c r="N5" s="20" t="str">
        <f>IF(ISERROR(VLOOKUP(K5,data,11,FALSE)),"",VLOOKUP(K5,data,11,FALSE))</f>
        <v/>
      </c>
      <c r="O5" s="1"/>
      <c r="P5" s="4" t="str">
        <f>IF(ISERROR(VLOOKUP(O5,data,12,FALSE)),"",VLOOKUP(O5,data,12,FALSE))</f>
        <v/>
      </c>
      <c r="Q5" s="4" t="str">
        <f>IF(ISERROR(VLOOKUP(O5,data,13,FALSE)),"",VLOOKUP(O5,data,13,FALSE))</f>
        <v/>
      </c>
      <c r="R5" s="20" t="str">
        <f>IF(ISERROR(VLOOKUP(O5,data,14,FALSE)),"",VLOOKUP(O5,data,14,FALSE))</f>
        <v/>
      </c>
      <c r="S5" s="1"/>
      <c r="T5" s="4" t="str">
        <f>IF(ISERROR(VLOOKUP(S5,data,15,FALSE)),"",VLOOKUP(S5,data,15,FALSE))</f>
        <v/>
      </c>
      <c r="U5" s="4" t="str">
        <f>IF(ISERROR(VLOOKUP(S5,data,16,FALSE)),"",VLOOKUP(S5,data,16,FALSE))</f>
        <v/>
      </c>
      <c r="V5" s="20" t="str">
        <f>IF(ISERROR(VLOOKUP(S5,data,17,FALSE)),"",VLOOKUP(S5,data,17,FALSE))</f>
        <v/>
      </c>
      <c r="W5" s="1"/>
      <c r="X5" s="4" t="str">
        <f>IF(ISERROR(VLOOKUP(W5,data,18,FALSE)),"",VLOOKUP(W5,data,18,FALSE))</f>
        <v/>
      </c>
      <c r="Y5" s="4" t="str">
        <f>IF(ISERROR(VLOOKUP(W5,data,19,FALSE)),"",VLOOKUP(W5,data,19,FALSE))</f>
        <v/>
      </c>
      <c r="Z5" s="20" t="str">
        <f>IF(ISERROR(VLOOKUP(W5,data,20,FALSE)),"",VLOOKUP(W5,data,20,FALSE))</f>
        <v/>
      </c>
      <c r="AA5" s="1"/>
      <c r="AB5" s="4" t="str">
        <f>IF(ISERROR(VLOOKUP(AA5,data,21,FALSE)),"",VLOOKUP(AA5,data,21,FALSE))</f>
        <v/>
      </c>
      <c r="AC5" s="6" t="str">
        <f>IF(ISERROR(VLOOKUP(AA5,data,22,FALSE)),"",VLOOKUP(AA5,data,22,FALSE))</f>
        <v/>
      </c>
      <c r="AD5" s="6" t="str">
        <f>IF(ISERROR(VLOOKUP(AA5,data,23,FALSE)),"",VLOOKUP(AA5,data,23,FALSE))</f>
        <v/>
      </c>
      <c r="AE5" s="112" t="str">
        <f>IF(ISERROR(VLOOKUP(#REF!,data,13,FALSE)),"",VLOOKUP(#REF!,data,13,FALSE))</f>
        <v/>
      </c>
      <c r="AF5" s="112"/>
      <c r="AG5" s="112"/>
    </row>
    <row r="6" spans="1:33" ht="14.1" customHeight="1">
      <c r="A6" s="75">
        <v>1</v>
      </c>
      <c r="B6" s="114" t="s">
        <v>35</v>
      </c>
      <c r="C6" s="1">
        <v>1</v>
      </c>
      <c r="D6" s="115">
        <v>8.3333333333333329E-2</v>
      </c>
      <c r="E6" s="115">
        <v>6.25E-2</v>
      </c>
      <c r="F6" s="115">
        <v>8.3333333333333329E-2</v>
      </c>
      <c r="G6" s="1"/>
      <c r="H6" s="115"/>
      <c r="I6" s="115"/>
      <c r="J6" s="116"/>
      <c r="K6" s="1"/>
      <c r="L6" s="115"/>
      <c r="M6" s="115"/>
      <c r="N6" s="116"/>
      <c r="O6" s="1"/>
      <c r="P6" s="115"/>
      <c r="Q6" s="115"/>
      <c r="R6" s="116"/>
      <c r="S6" s="1"/>
      <c r="T6" s="115"/>
      <c r="U6" s="115"/>
      <c r="V6" s="116"/>
      <c r="W6" s="1"/>
      <c r="X6" s="115"/>
      <c r="Y6" s="115"/>
      <c r="Z6" s="116"/>
      <c r="AA6" s="1"/>
      <c r="AB6" s="115"/>
      <c r="AC6" s="117"/>
      <c r="AD6" s="117"/>
      <c r="AE6" s="112" t="str">
        <f>IF(ISERROR(VLOOKUP(#REF!,data,13,FALSE)),"",VLOOKUP(#REF!,data,13,FALSE))</f>
        <v/>
      </c>
      <c r="AF6" s="112"/>
      <c r="AG6" s="112"/>
    </row>
    <row r="7" spans="1:33" ht="14.1" customHeight="1" thickBot="1">
      <c r="A7" s="118" t="str">
        <f>IF(C9="ILLEGAL","ILLEGAL","")</f>
        <v/>
      </c>
      <c r="B7" s="114" t="s">
        <v>36</v>
      </c>
      <c r="C7" s="2"/>
      <c r="D7" s="5"/>
      <c r="E7" s="5"/>
      <c r="F7" s="21"/>
      <c r="G7" s="2"/>
      <c r="H7" s="5"/>
      <c r="I7" s="5"/>
      <c r="J7" s="21"/>
      <c r="K7" s="2"/>
      <c r="L7" s="5"/>
      <c r="M7" s="5"/>
      <c r="N7" s="21"/>
      <c r="O7" s="2"/>
      <c r="P7" s="5"/>
      <c r="Q7" s="5"/>
      <c r="R7" s="21"/>
      <c r="S7" s="2"/>
      <c r="T7" s="5"/>
      <c r="U7" s="5"/>
      <c r="V7" s="21"/>
      <c r="W7" s="2"/>
      <c r="X7" s="5"/>
      <c r="Y7" s="5"/>
      <c r="Z7" s="21"/>
      <c r="AA7" s="2"/>
      <c r="AB7" s="5"/>
      <c r="AC7" s="7"/>
      <c r="AD7" s="7"/>
      <c r="AE7" s="17"/>
      <c r="AF7" s="17"/>
      <c r="AG7" s="17"/>
    </row>
    <row r="8" spans="1:33" ht="14.1" customHeight="1" thickBot="1">
      <c r="A8" s="119"/>
      <c r="B8" s="120" t="s">
        <v>37</v>
      </c>
      <c r="C8" s="3"/>
      <c r="D8" s="8">
        <f>SUM(D4:D7)</f>
        <v>8.3333333333333329E-2</v>
      </c>
      <c r="E8" s="8">
        <f>SUM(E4:E7)</f>
        <v>6.25E-2</v>
      </c>
      <c r="F8" s="8">
        <f>SUM(F4:F7)</f>
        <v>8.3333333333333329E-2</v>
      </c>
      <c r="G8" s="3"/>
      <c r="H8" s="8">
        <f>SUM(H4:H7)</f>
        <v>0</v>
      </c>
      <c r="I8" s="8">
        <f>SUM(I4:I7)</f>
        <v>0</v>
      </c>
      <c r="J8" s="8">
        <f>SUM(J4:J7)</f>
        <v>0</v>
      </c>
      <c r="K8" s="3"/>
      <c r="L8" s="8">
        <f>SUM(L4:L7)</f>
        <v>0</v>
      </c>
      <c r="M8" s="8">
        <f>SUM(M4:M7)</f>
        <v>0</v>
      </c>
      <c r="N8" s="8">
        <f>SUM(N4:N7)</f>
        <v>0</v>
      </c>
      <c r="O8" s="3"/>
      <c r="P8" s="8">
        <f>SUM(P4:P7)</f>
        <v>0</v>
      </c>
      <c r="Q8" s="8">
        <f>SUM(Q4:Q7)</f>
        <v>0</v>
      </c>
      <c r="R8" s="8">
        <f>SUM(R4:R7)</f>
        <v>0</v>
      </c>
      <c r="S8" s="3"/>
      <c r="T8" s="8">
        <f>SUM(T4:T7)</f>
        <v>0</v>
      </c>
      <c r="U8" s="8">
        <f>SUM(U4:U7)</f>
        <v>0</v>
      </c>
      <c r="V8" s="8">
        <f>SUM(V4:V7)</f>
        <v>0</v>
      </c>
      <c r="W8" s="3"/>
      <c r="X8" s="8">
        <f>SUM(X4:X7)</f>
        <v>0</v>
      </c>
      <c r="Y8" s="8">
        <f>SUM(Y4:Y7)</f>
        <v>0</v>
      </c>
      <c r="Z8" s="8">
        <f>SUM(Z4:Z7)</f>
        <v>0</v>
      </c>
      <c r="AA8" s="3"/>
      <c r="AB8" s="8">
        <f>SUM(AB4:AB7)</f>
        <v>0</v>
      </c>
      <c r="AC8" s="8">
        <f>SUM(AC4:AC7)</f>
        <v>0</v>
      </c>
      <c r="AD8" s="8">
        <f>SUM(AD4:AD7)</f>
        <v>0</v>
      </c>
      <c r="AE8" s="8">
        <f>SUM(F8,J8,N8,R8,V8,Z8,AD8)</f>
        <v>8.3333333333333329E-2</v>
      </c>
      <c r="AF8" s="122"/>
      <c r="AG8" s="123"/>
    </row>
    <row r="9" spans="1:33" ht="14.1" customHeight="1" thickBot="1">
      <c r="A9" s="124">
        <f>COUNTIF(C10:AC10,"Cannot Convert")</f>
        <v>0</v>
      </c>
      <c r="B9" s="125" t="s">
        <v>38</v>
      </c>
      <c r="C9" s="126" t="str">
        <f>IF(AND(E8&gt;$AA$1,D8&gt;$X$1),"ILLEGAL",IF(E8&gt;$AA$1,"Full-Time Driver",""))</f>
        <v/>
      </c>
      <c r="D9" s="127"/>
      <c r="E9" s="128"/>
      <c r="F9" s="127"/>
      <c r="G9" s="126" t="str">
        <f>IF(AND(I8&gt;$AA$1,H8&gt;$X$1),"ILLEGAL",IF(I8&gt;$AA$1,"Full-Time Driver",""))</f>
        <v/>
      </c>
      <c r="H9" s="127"/>
      <c r="I9" s="128"/>
      <c r="J9" s="127"/>
      <c r="K9" s="126" t="str">
        <f>IF(AND(M8&gt;$AA$1,L8&gt;$X$1),"ILLEGAL",IF(M8&gt;$AA$1,"Full-Time Driver",""))</f>
        <v/>
      </c>
      <c r="L9" s="127"/>
      <c r="M9" s="128"/>
      <c r="N9" s="127"/>
      <c r="O9" s="126" t="str">
        <f>IF(AND(Q8&gt;$AA$1,P8&gt;$X$1),"ILLEGAL",IF(Q8&gt;$AA$1,"Full-Time Driver",""))</f>
        <v/>
      </c>
      <c r="P9" s="127"/>
      <c r="Q9" s="128"/>
      <c r="R9" s="127"/>
      <c r="S9" s="126" t="str">
        <f>IF(AND(U8&gt;$AA$1,T8&gt;$X$1),"ILLEGAL",IF(U8&gt;$AA$1,"Full-Time Driver",""))</f>
        <v/>
      </c>
      <c r="T9" s="127"/>
      <c r="U9" s="128"/>
      <c r="V9" s="127"/>
      <c r="W9" s="126" t="str">
        <f>IF(AND(Y8&gt;$AA$1,X8&gt;$X$1),"ILLEGAL",IF(Y8&gt;$AA$1,"Full-Time Driver",""))</f>
        <v/>
      </c>
      <c r="X9" s="127"/>
      <c r="Y9" s="128"/>
      <c r="Z9" s="127"/>
      <c r="AA9" s="126" t="str">
        <f>IF(AND(AC8&gt;$AA$1,AB8&gt;$X$1),"ILLEGAL",IF(AC8&gt;$AA$1,"Full-Time Driver",""))</f>
        <v/>
      </c>
      <c r="AB9" s="127"/>
      <c r="AC9" s="128"/>
      <c r="AD9" s="128"/>
      <c r="AE9" s="126" t="str">
        <f>IF($AE$1&lt;AE8,"Working Time Policy Breach","Compliant to Working Time Policy")</f>
        <v>Compliant to Working Time Policy</v>
      </c>
      <c r="AF9" s="128"/>
      <c r="AG9" s="128"/>
    </row>
    <row r="10" spans="1:33" s="75" customFormat="1" ht="14.1" customHeight="1" thickTop="1" thickBot="1">
      <c r="A10" s="129" t="str">
        <f>IF(A9&gt;0,"Cannot Convert","")</f>
        <v/>
      </c>
      <c r="B10" s="130" t="s">
        <v>11</v>
      </c>
      <c r="C10" s="131" t="str">
        <f>IF(D8&gt;$X$1,"Cannot Convert","")</f>
        <v/>
      </c>
      <c r="D10" s="132"/>
      <c r="E10" s="133"/>
      <c r="F10" s="132"/>
      <c r="G10" s="131" t="str">
        <f>IF(H8&gt;$X$1,"Cannot Convert","")</f>
        <v/>
      </c>
      <c r="H10" s="132"/>
      <c r="I10" s="133"/>
      <c r="J10" s="132"/>
      <c r="K10" s="131" t="str">
        <f>IF(L8&gt;$X$1,"Cannot Convert","")</f>
        <v/>
      </c>
      <c r="L10" s="132"/>
      <c r="M10" s="133"/>
      <c r="N10" s="132"/>
      <c r="O10" s="131" t="str">
        <f>IF(P8&gt;$X$1,"Cannot Convert","")</f>
        <v/>
      </c>
      <c r="P10" s="132"/>
      <c r="Q10" s="133"/>
      <c r="R10" s="132"/>
      <c r="S10" s="131" t="str">
        <f>IF(T8&gt;$X$1,"Cannot Convert","")</f>
        <v/>
      </c>
      <c r="T10" s="132"/>
      <c r="U10" s="133"/>
      <c r="V10" s="132"/>
      <c r="W10" s="131" t="str">
        <f>IF(X8&gt;$X$1,"Cannot Convert","")</f>
        <v/>
      </c>
      <c r="X10" s="132"/>
      <c r="Y10" s="133"/>
      <c r="Z10" s="132"/>
      <c r="AA10" s="131" t="str">
        <f>IF(AB8&gt;$X$1,"Cannot Convert","")</f>
        <v/>
      </c>
      <c r="AB10" s="132"/>
      <c r="AC10" s="133"/>
      <c r="AD10" s="133"/>
      <c r="AE10" s="134" t="s">
        <v>39</v>
      </c>
      <c r="AF10" s="133"/>
      <c r="AG10" s="133"/>
    </row>
    <row r="11" spans="1:33" ht="25.5" thickTop="1" thickBot="1">
      <c r="A11" s="101" t="s">
        <v>23</v>
      </c>
      <c r="B11" s="102"/>
      <c r="C11" s="103" t="s">
        <v>24</v>
      </c>
      <c r="D11" s="104" t="s">
        <v>25</v>
      </c>
      <c r="E11" s="104" t="s">
        <v>26</v>
      </c>
      <c r="F11" s="105" t="s">
        <v>27</v>
      </c>
      <c r="G11" s="103" t="s">
        <v>24</v>
      </c>
      <c r="H11" s="104" t="s">
        <v>25</v>
      </c>
      <c r="I11" s="104" t="s">
        <v>26</v>
      </c>
      <c r="J11" s="105" t="s">
        <v>27</v>
      </c>
      <c r="K11" s="103" t="s">
        <v>24</v>
      </c>
      <c r="L11" s="104" t="s">
        <v>25</v>
      </c>
      <c r="M11" s="104" t="s">
        <v>26</v>
      </c>
      <c r="N11" s="105" t="s">
        <v>27</v>
      </c>
      <c r="O11" s="103" t="s">
        <v>24</v>
      </c>
      <c r="P11" s="104" t="s">
        <v>25</v>
      </c>
      <c r="Q11" s="104" t="s">
        <v>26</v>
      </c>
      <c r="R11" s="105" t="s">
        <v>27</v>
      </c>
      <c r="S11" s="103" t="s">
        <v>24</v>
      </c>
      <c r="T11" s="104" t="s">
        <v>25</v>
      </c>
      <c r="U11" s="104" t="s">
        <v>26</v>
      </c>
      <c r="V11" s="105" t="s">
        <v>27</v>
      </c>
      <c r="W11" s="103" t="s">
        <v>24</v>
      </c>
      <c r="X11" s="104" t="s">
        <v>25</v>
      </c>
      <c r="Y11" s="104" t="s">
        <v>26</v>
      </c>
      <c r="Z11" s="105" t="s">
        <v>27</v>
      </c>
      <c r="AA11" s="103" t="s">
        <v>24</v>
      </c>
      <c r="AB11" s="104" t="s">
        <v>25</v>
      </c>
      <c r="AC11" s="106" t="s">
        <v>26</v>
      </c>
      <c r="AD11" s="105" t="s">
        <v>27</v>
      </c>
      <c r="AE11" s="107" t="s">
        <v>28</v>
      </c>
      <c r="AF11" s="104" t="s">
        <v>29</v>
      </c>
      <c r="AG11" s="104" t="s">
        <v>30</v>
      </c>
    </row>
    <row r="12" spans="1:33" ht="14.1" customHeight="1" thickBot="1">
      <c r="A12" s="63"/>
      <c r="B12" s="108" t="s">
        <v>32</v>
      </c>
      <c r="C12" s="1"/>
      <c r="D12" s="4" t="str">
        <f>IF(ISERROR(VLOOKUP(C12,data,3,FALSE)),"",VLOOKUP(C12,data,3,FALSE))</f>
        <v/>
      </c>
      <c r="E12" s="4" t="str">
        <f>IF(ISERROR(VLOOKUP(C12,data,4,FALSE)),"",VLOOKUP(C12,data,4,FALSE))</f>
        <v/>
      </c>
      <c r="F12" s="20" t="str">
        <f>IF(ISERROR(VLOOKUP(C12,data,5,FALSE)),"",VLOOKUP(C12,data,5,FALSE))</f>
        <v/>
      </c>
      <c r="G12" s="1"/>
      <c r="H12" s="4" t="str">
        <f>IF(ISERROR(VLOOKUP(G12,data,6,FALSE)),"",VLOOKUP(G12,data,6,FALSE))</f>
        <v/>
      </c>
      <c r="I12" s="4" t="str">
        <f>IF(ISERROR(VLOOKUP(G12,data,7,FALSE)),"",VLOOKUP(G12,data,7,FALSE))</f>
        <v/>
      </c>
      <c r="J12" s="20" t="str">
        <f>IF(ISERROR(VLOOKUP(G12,data,8,FALSE)),"",VLOOKUP(G12,data,8,FALSE))</f>
        <v/>
      </c>
      <c r="K12" s="1"/>
      <c r="L12" s="4" t="str">
        <f>IF(ISERROR(VLOOKUP(K12,data,9,FALSE)),"",VLOOKUP(K12,data,9,FALSE))</f>
        <v/>
      </c>
      <c r="M12" s="4" t="str">
        <f>IF(ISERROR(VLOOKUP(K12,data,10,FALSE)),"",VLOOKUP(K12,data,10,FALSE))</f>
        <v/>
      </c>
      <c r="N12" s="20" t="str">
        <f>IF(ISERROR(VLOOKUP(K12,data,11,FALSE)),"",VLOOKUP(K12,data,11,FALSE))</f>
        <v/>
      </c>
      <c r="O12" s="1"/>
      <c r="P12" s="4" t="str">
        <f>IF(ISERROR(VLOOKUP(O12,data,12,FALSE)),"",VLOOKUP(O12,data,12,FALSE))</f>
        <v/>
      </c>
      <c r="Q12" s="4" t="str">
        <f>IF(ISERROR(VLOOKUP(O12,data,13,FALSE)),"",VLOOKUP(O12,data,13,FALSE))</f>
        <v/>
      </c>
      <c r="R12" s="20" t="str">
        <f>IF(ISERROR(VLOOKUP(O12,data,14,FALSE)),"",VLOOKUP(O12,data,14,FALSE))</f>
        <v/>
      </c>
      <c r="S12" s="1"/>
      <c r="T12" s="4" t="str">
        <f>IF(ISERROR(VLOOKUP(S12,data,15,FALSE)),"",VLOOKUP(S12,data,15,FALSE))</f>
        <v/>
      </c>
      <c r="U12" s="4" t="str">
        <f>IF(ISERROR(VLOOKUP(S12,data,16,FALSE)),"",VLOOKUP(S12,data,16,FALSE))</f>
        <v/>
      </c>
      <c r="V12" s="20" t="str">
        <f>IF(ISERROR(VLOOKUP(S12,data,17,FALSE)),"",VLOOKUP(S12,data,17,FALSE))</f>
        <v/>
      </c>
      <c r="W12" s="1"/>
      <c r="X12" s="4" t="str">
        <f>IF(ISERROR(VLOOKUP(W12,data,18,FALSE)),"",VLOOKUP(W12,data,18,FALSE))</f>
        <v/>
      </c>
      <c r="Y12" s="4" t="str">
        <f>IF(ISERROR(VLOOKUP(W12,data,19,FALSE)),"",VLOOKUP(W12,data,19,FALSE))</f>
        <v/>
      </c>
      <c r="Z12" s="20" t="str">
        <f>IF(ISERROR(VLOOKUP(W12,data,20,FALSE)),"",VLOOKUP(W12,data,20,FALSE))</f>
        <v/>
      </c>
      <c r="AA12" s="1"/>
      <c r="AB12" s="4" t="str">
        <f>IF(ISERROR(VLOOKUP(AA12,data,21,FALSE)),"",VLOOKUP(AA12,data,21,FALSE))</f>
        <v/>
      </c>
      <c r="AC12" s="6" t="str">
        <f>IF(ISERROR(VLOOKUP(AA12,data,22,FALSE)),"",VLOOKUP(AA12,data,22,FALSE))</f>
        <v/>
      </c>
      <c r="AD12" s="6" t="str">
        <f>IF(ISERROR(VLOOKUP(AA12,data,23,FALSE)),"",VLOOKUP(AA12,data,23,FALSE))</f>
        <v/>
      </c>
      <c r="AE12" s="112"/>
      <c r="AF12" s="112"/>
      <c r="AG12" s="112"/>
    </row>
    <row r="13" spans="1:33" ht="14.1" customHeight="1" thickBot="1">
      <c r="A13" s="113" t="s">
        <v>33</v>
      </c>
      <c r="B13" s="114" t="s">
        <v>34</v>
      </c>
      <c r="C13" s="1"/>
      <c r="D13" s="4" t="str">
        <f>IF(ISERROR(VLOOKUP(C13,data,3,FALSE)),"",VLOOKUP(C13,data,3,FALSE))</f>
        <v/>
      </c>
      <c r="E13" s="4" t="str">
        <f>IF(ISERROR(VLOOKUP(C13,data,4,FALSE)),"",VLOOKUP(C13,data,4,FALSE))</f>
        <v/>
      </c>
      <c r="F13" s="20" t="str">
        <f>IF(ISERROR(VLOOKUP(C13,data,5,FALSE)),"",VLOOKUP(C13,data,5,FALSE))</f>
        <v/>
      </c>
      <c r="G13" s="1"/>
      <c r="H13" s="4" t="str">
        <f>IF(ISERROR(VLOOKUP(G13,data,6,FALSE)),"",VLOOKUP(G13,data,6,FALSE))</f>
        <v/>
      </c>
      <c r="I13" s="4" t="str">
        <f>IF(ISERROR(VLOOKUP(G13,data,7,FALSE)),"",VLOOKUP(G13,data,7,FALSE))</f>
        <v/>
      </c>
      <c r="J13" s="20" t="str">
        <f>IF(ISERROR(VLOOKUP(G13,data,8,FALSE)),"",VLOOKUP(G13,data,8,FALSE))</f>
        <v/>
      </c>
      <c r="K13" s="1"/>
      <c r="L13" s="4" t="str">
        <f>IF(ISERROR(VLOOKUP(K13,data,9,FALSE)),"",VLOOKUP(K13,data,9,FALSE))</f>
        <v/>
      </c>
      <c r="M13" s="4" t="str">
        <f>IF(ISERROR(VLOOKUP(K13,data,10,FALSE)),"",VLOOKUP(K13,data,10,FALSE))</f>
        <v/>
      </c>
      <c r="N13" s="20" t="str">
        <f>IF(ISERROR(VLOOKUP(K13,data,11,FALSE)),"",VLOOKUP(K13,data,11,FALSE))</f>
        <v/>
      </c>
      <c r="O13" s="1"/>
      <c r="P13" s="4" t="str">
        <f>IF(ISERROR(VLOOKUP(O13,data,12,FALSE)),"",VLOOKUP(O13,data,12,FALSE))</f>
        <v/>
      </c>
      <c r="Q13" s="4" t="str">
        <f>IF(ISERROR(VLOOKUP(O13,data,13,FALSE)),"",VLOOKUP(O13,data,13,FALSE))</f>
        <v/>
      </c>
      <c r="R13" s="20" t="str">
        <f>IF(ISERROR(VLOOKUP(O13,data,14,FALSE)),"",VLOOKUP(O13,data,14,FALSE))</f>
        <v/>
      </c>
      <c r="S13" s="1"/>
      <c r="T13" s="4" t="str">
        <f>IF(ISERROR(VLOOKUP(S13,data,15,FALSE)),"",VLOOKUP(S13,data,15,FALSE))</f>
        <v/>
      </c>
      <c r="U13" s="4" t="str">
        <f>IF(ISERROR(VLOOKUP(S13,data,16,FALSE)),"",VLOOKUP(S13,data,16,FALSE))</f>
        <v/>
      </c>
      <c r="V13" s="20" t="str">
        <f>IF(ISERROR(VLOOKUP(S13,data,17,FALSE)),"",VLOOKUP(S13,data,17,FALSE))</f>
        <v/>
      </c>
      <c r="W13" s="1"/>
      <c r="X13" s="4" t="str">
        <f>IF(ISERROR(VLOOKUP(W13,data,18,FALSE)),"",VLOOKUP(W13,data,18,FALSE))</f>
        <v/>
      </c>
      <c r="Y13" s="4" t="str">
        <f>IF(ISERROR(VLOOKUP(W13,data,19,FALSE)),"",VLOOKUP(W13,data,19,FALSE))</f>
        <v/>
      </c>
      <c r="Z13" s="20" t="str">
        <f>IF(ISERROR(VLOOKUP(W13,data,20,FALSE)),"",VLOOKUP(W13,data,20,FALSE))</f>
        <v/>
      </c>
      <c r="AA13" s="1"/>
      <c r="AB13" s="4" t="str">
        <f>IF(ISERROR(VLOOKUP(AA13,data,21,FALSE)),"",VLOOKUP(AA13,data,21,FALSE))</f>
        <v/>
      </c>
      <c r="AC13" s="6" t="str">
        <f>IF(ISERROR(VLOOKUP(AA13,data,22,FALSE)),"",VLOOKUP(AA13,data,22,FALSE))</f>
        <v/>
      </c>
      <c r="AD13" s="6" t="str">
        <f>IF(ISERROR(VLOOKUP(AA13,data,23,FALSE)),"",VLOOKUP(AA13,data,23,FALSE))</f>
        <v/>
      </c>
      <c r="AE13" s="112" t="str">
        <f>IF(ISERROR(VLOOKUP(#REF!,data,13,FALSE)),"",VLOOKUP(#REF!,data,13,FALSE))</f>
        <v/>
      </c>
      <c r="AF13" s="112"/>
      <c r="AG13" s="112"/>
    </row>
    <row r="14" spans="1:33" ht="14.1" customHeight="1" thickBot="1">
      <c r="A14" s="62"/>
      <c r="B14" s="114" t="s">
        <v>35</v>
      </c>
      <c r="C14" s="1"/>
      <c r="D14" s="115"/>
      <c r="E14" s="115"/>
      <c r="F14" s="116"/>
      <c r="G14" s="22"/>
      <c r="H14" s="115"/>
      <c r="I14" s="115"/>
      <c r="J14" s="116"/>
      <c r="K14" s="22"/>
      <c r="L14" s="115"/>
      <c r="M14" s="115"/>
      <c r="N14" s="116"/>
      <c r="O14" s="22"/>
      <c r="P14" s="115"/>
      <c r="Q14" s="115"/>
      <c r="R14" s="116"/>
      <c r="S14" s="22"/>
      <c r="T14" s="115"/>
      <c r="U14" s="115"/>
      <c r="V14" s="116"/>
      <c r="W14" s="22"/>
      <c r="X14" s="115"/>
      <c r="Y14" s="115"/>
      <c r="Z14" s="116"/>
      <c r="AA14" s="22"/>
      <c r="AB14" s="115"/>
      <c r="AC14" s="117"/>
      <c r="AD14" s="117"/>
      <c r="AE14" s="112" t="str">
        <f>IF(ISERROR(VLOOKUP(#REF!,data,13,FALSE)),"",VLOOKUP(#REF!,data,13,FALSE))</f>
        <v/>
      </c>
      <c r="AF14" s="112"/>
      <c r="AG14" s="112"/>
    </row>
    <row r="15" spans="1:33" ht="14.1" customHeight="1" thickBot="1">
      <c r="A15" s="118" t="str">
        <f>IF(C17="ILLEGAL","ILLEGAL","")</f>
        <v/>
      </c>
      <c r="B15" s="114" t="s">
        <v>36</v>
      </c>
      <c r="C15" s="2"/>
      <c r="D15" s="5"/>
      <c r="E15" s="5"/>
      <c r="F15" s="21"/>
      <c r="G15" s="2"/>
      <c r="H15" s="5"/>
      <c r="I15" s="5"/>
      <c r="J15" s="21"/>
      <c r="K15" s="2"/>
      <c r="L15" s="5"/>
      <c r="M15" s="5"/>
      <c r="N15" s="21"/>
      <c r="O15" s="2"/>
      <c r="P15" s="5"/>
      <c r="Q15" s="5"/>
      <c r="R15" s="21"/>
      <c r="S15" s="12"/>
      <c r="T15" s="5"/>
      <c r="U15" s="5"/>
      <c r="V15" s="21"/>
      <c r="W15" s="12"/>
      <c r="X15" s="5"/>
      <c r="Y15" s="5"/>
      <c r="Z15" s="21"/>
      <c r="AA15" s="2"/>
      <c r="AB15" s="5"/>
      <c r="AC15" s="7"/>
      <c r="AD15" s="7"/>
      <c r="AE15" s="17"/>
      <c r="AF15" s="17"/>
      <c r="AG15" s="17"/>
    </row>
    <row r="16" spans="1:33" ht="14.1" customHeight="1" thickBot="1">
      <c r="A16" s="119"/>
      <c r="B16" s="120" t="s">
        <v>37</v>
      </c>
      <c r="C16" s="3"/>
      <c r="D16" s="8">
        <f>SUM(D12:D15)</f>
        <v>0</v>
      </c>
      <c r="E16" s="8">
        <f>SUM(E12:E15)</f>
        <v>0</v>
      </c>
      <c r="F16" s="8">
        <f>SUM(F12:F15)</f>
        <v>0</v>
      </c>
      <c r="G16" s="147"/>
      <c r="H16" s="8">
        <f>SUM(H12:H15)</f>
        <v>0</v>
      </c>
      <c r="I16" s="8">
        <f>SUM(I12:I15)</f>
        <v>0</v>
      </c>
      <c r="J16" s="8">
        <f>SUM(J12:J15)</f>
        <v>0</v>
      </c>
      <c r="K16" s="147"/>
      <c r="L16" s="8">
        <f>SUM(L12:L15)</f>
        <v>0</v>
      </c>
      <c r="M16" s="8">
        <f>SUM(M12:M15)</f>
        <v>0</v>
      </c>
      <c r="N16" s="8">
        <f>SUM(N12:N15)</f>
        <v>0</v>
      </c>
      <c r="O16" s="147"/>
      <c r="P16" s="8">
        <f>SUM(P12:P15)</f>
        <v>0</v>
      </c>
      <c r="Q16" s="8">
        <f>SUM(Q12:Q15)</f>
        <v>0</v>
      </c>
      <c r="R16" s="8">
        <f>SUM(R12:R15)</f>
        <v>0</v>
      </c>
      <c r="S16" s="147"/>
      <c r="T16" s="8">
        <f>SUM(T12:T15)</f>
        <v>0</v>
      </c>
      <c r="U16" s="8">
        <f>SUM(U12:U15)</f>
        <v>0</v>
      </c>
      <c r="V16" s="8">
        <f>SUM(V12:V15)</f>
        <v>0</v>
      </c>
      <c r="W16" s="147"/>
      <c r="X16" s="8">
        <f>SUM(X12:X15)</f>
        <v>0</v>
      </c>
      <c r="Y16" s="8">
        <f>SUM(Y12:Y15)</f>
        <v>0</v>
      </c>
      <c r="Z16" s="8">
        <f>SUM(Z12:Z15)</f>
        <v>0</v>
      </c>
      <c r="AA16" s="147"/>
      <c r="AB16" s="8">
        <f>SUM(AB12:AB15)</f>
        <v>0</v>
      </c>
      <c r="AC16" s="8">
        <f>SUM(AC12:AC15)</f>
        <v>0</v>
      </c>
      <c r="AD16" s="8">
        <f>SUM(AD12:AD15)</f>
        <v>0</v>
      </c>
      <c r="AE16" s="8">
        <f>SUM(F16,J16,N16,R16,V16,Z16,AD16)</f>
        <v>0</v>
      </c>
      <c r="AF16" s="122">
        <v>0</v>
      </c>
      <c r="AG16" s="123"/>
    </row>
    <row r="17" spans="1:33" ht="14.1" customHeight="1" thickBot="1">
      <c r="A17" s="124">
        <f>COUNTIF(C18:AC18,"Cannot Convert")</f>
        <v>0</v>
      </c>
      <c r="B17" s="125" t="s">
        <v>38</v>
      </c>
      <c r="C17" s="126" t="str">
        <f>IF(AND(E16&gt;$AA$1,D16&gt;$X$1),"ILLEGAL",IF(E16&gt;$AA$1,"Full-Time Driver",""))</f>
        <v/>
      </c>
      <c r="D17" s="127"/>
      <c r="E17" s="128"/>
      <c r="F17" s="127"/>
      <c r="G17" s="126" t="str">
        <f>IF(AND(I16&gt;$AA$1,H16&gt;$X$1),"ILLEGAL",IF(I16&gt;$AA$1,"Full-Time Driver",""))</f>
        <v/>
      </c>
      <c r="H17" s="127"/>
      <c r="I17" s="128"/>
      <c r="J17" s="127"/>
      <c r="K17" s="126" t="str">
        <f>IF(AND(M16&gt;$AA$1,L16&gt;$X$1),"ILLEGAL",IF(M16&gt;$AA$1,"Full-Time Driver",""))</f>
        <v/>
      </c>
      <c r="L17" s="127"/>
      <c r="M17" s="128"/>
      <c r="N17" s="127"/>
      <c r="O17" s="126" t="str">
        <f>IF(AND(Q16&gt;$AA$1,P16&gt;$X$1),"ILLEGAL",IF(Q16&gt;$AA$1,"Full-Time Driver",""))</f>
        <v/>
      </c>
      <c r="P17" s="127"/>
      <c r="Q17" s="128"/>
      <c r="R17" s="127"/>
      <c r="S17" s="126" t="str">
        <f>IF(AND(U16&gt;$AA$1,T16&gt;$X$1),"ILLEGAL",IF(U16&gt;$AA$1,"Full-Time Driver",""))</f>
        <v/>
      </c>
      <c r="T17" s="127"/>
      <c r="U17" s="128"/>
      <c r="V17" s="127"/>
      <c r="W17" s="126" t="str">
        <f>IF(AND(Y16&gt;$AA$1,X16&gt;$X$1),"ILLEGAL",IF(Y16&gt;$AA$1,"Full-Time Driver",""))</f>
        <v/>
      </c>
      <c r="X17" s="127"/>
      <c r="Y17" s="128"/>
      <c r="Z17" s="127"/>
      <c r="AA17" s="126" t="str">
        <f>IF(AND(AC16&gt;$AA$1,AB16&gt;$X$1),"ILLEGAL",IF(AC16&gt;$AA$1,"Full-Time Driver",""))</f>
        <v/>
      </c>
      <c r="AB17" s="127"/>
      <c r="AC17" s="128"/>
      <c r="AD17" s="128"/>
      <c r="AE17" s="126" t="str">
        <f>IF($AE$1&lt;AE16,"Working Time Policy Breach","Compliant to Working Time Policy")</f>
        <v>Compliant to Working Time Policy</v>
      </c>
      <c r="AF17" s="128"/>
      <c r="AG17" s="128"/>
    </row>
    <row r="18" spans="1:33" s="75" customFormat="1" ht="14.1" customHeight="1" thickTop="1" thickBot="1">
      <c r="A18" s="129" t="str">
        <f>IF(A17&gt;0,"Cannot Convert","")</f>
        <v/>
      </c>
      <c r="B18" s="135" t="s">
        <v>11</v>
      </c>
      <c r="C18" s="131" t="str">
        <f>IF(D16&gt;$X$1,"Cannot Convert","")</f>
        <v/>
      </c>
      <c r="D18" s="132"/>
      <c r="E18" s="133"/>
      <c r="F18" s="132"/>
      <c r="G18" s="131" t="str">
        <f>IF(H16&gt;$X$1,"Cannot Convert","")</f>
        <v/>
      </c>
      <c r="H18" s="132"/>
      <c r="I18" s="133"/>
      <c r="J18" s="132"/>
      <c r="K18" s="131" t="str">
        <f>IF(L16&gt;$X$1,"Cannot Convert","")</f>
        <v/>
      </c>
      <c r="L18" s="132"/>
      <c r="M18" s="133"/>
      <c r="N18" s="132"/>
      <c r="O18" s="131" t="str">
        <f>IF(P16&gt;$X$1,"Cannot Convert","")</f>
        <v/>
      </c>
      <c r="P18" s="132"/>
      <c r="Q18" s="133"/>
      <c r="R18" s="132"/>
      <c r="S18" s="131" t="str">
        <f>IF(T16&gt;$X$1,"Cannot Convert","")</f>
        <v/>
      </c>
      <c r="T18" s="132"/>
      <c r="U18" s="133"/>
      <c r="V18" s="132"/>
      <c r="W18" s="131" t="str">
        <f>IF(X16&gt;$X$1,"Cannot Convert","")</f>
        <v/>
      </c>
      <c r="X18" s="132"/>
      <c r="Y18" s="133"/>
      <c r="Z18" s="132"/>
      <c r="AA18" s="131" t="str">
        <f>IF(AB16&gt;$X$1,"Cannot Convert","")</f>
        <v/>
      </c>
      <c r="AB18" s="132"/>
      <c r="AC18" s="133"/>
      <c r="AD18" s="133"/>
      <c r="AE18" s="134" t="s">
        <v>39</v>
      </c>
      <c r="AF18" s="133"/>
      <c r="AG18" s="133"/>
    </row>
    <row r="19" spans="1:33" ht="25.5" thickTop="1" thickBot="1">
      <c r="A19" s="101" t="s">
        <v>23</v>
      </c>
      <c r="B19" s="102"/>
      <c r="C19" s="103" t="s">
        <v>24</v>
      </c>
      <c r="D19" s="104" t="s">
        <v>25</v>
      </c>
      <c r="E19" s="104" t="s">
        <v>26</v>
      </c>
      <c r="F19" s="105" t="s">
        <v>27</v>
      </c>
      <c r="G19" s="103" t="s">
        <v>24</v>
      </c>
      <c r="H19" s="104" t="s">
        <v>25</v>
      </c>
      <c r="I19" s="104" t="s">
        <v>26</v>
      </c>
      <c r="J19" s="105" t="s">
        <v>27</v>
      </c>
      <c r="K19" s="103" t="s">
        <v>24</v>
      </c>
      <c r="L19" s="104" t="s">
        <v>25</v>
      </c>
      <c r="M19" s="104" t="s">
        <v>26</v>
      </c>
      <c r="N19" s="105" t="s">
        <v>27</v>
      </c>
      <c r="O19" s="103" t="s">
        <v>24</v>
      </c>
      <c r="P19" s="104" t="s">
        <v>25</v>
      </c>
      <c r="Q19" s="104" t="s">
        <v>26</v>
      </c>
      <c r="R19" s="105" t="s">
        <v>27</v>
      </c>
      <c r="S19" s="103" t="s">
        <v>24</v>
      </c>
      <c r="T19" s="104" t="s">
        <v>25</v>
      </c>
      <c r="U19" s="104" t="s">
        <v>26</v>
      </c>
      <c r="V19" s="105" t="s">
        <v>27</v>
      </c>
      <c r="W19" s="103" t="s">
        <v>24</v>
      </c>
      <c r="X19" s="104" t="s">
        <v>25</v>
      </c>
      <c r="Y19" s="104" t="s">
        <v>26</v>
      </c>
      <c r="Z19" s="105" t="s">
        <v>27</v>
      </c>
      <c r="AA19" s="103" t="s">
        <v>24</v>
      </c>
      <c r="AB19" s="104" t="s">
        <v>25</v>
      </c>
      <c r="AC19" s="106" t="s">
        <v>26</v>
      </c>
      <c r="AD19" s="105" t="s">
        <v>27</v>
      </c>
      <c r="AE19" s="107" t="s">
        <v>28</v>
      </c>
      <c r="AF19" s="104" t="s">
        <v>29</v>
      </c>
      <c r="AG19" s="104" t="s">
        <v>30</v>
      </c>
    </row>
    <row r="20" spans="1:33" ht="14.1" customHeight="1" thickBot="1">
      <c r="A20" s="63"/>
      <c r="B20" s="108" t="s">
        <v>32</v>
      </c>
      <c r="C20" s="1"/>
      <c r="D20" s="4" t="str">
        <f>IF(ISERROR(VLOOKUP(C20,data,3,FALSE)),"",VLOOKUP(C20,data,3,FALSE))</f>
        <v/>
      </c>
      <c r="E20" s="4" t="str">
        <f>IF(ISERROR(VLOOKUP(C20,data,4,FALSE)),"",VLOOKUP(C20,data,4,FALSE))</f>
        <v/>
      </c>
      <c r="F20" s="20" t="str">
        <f>IF(ISERROR(VLOOKUP(C20,data,5,FALSE)),"",VLOOKUP(C20,data,5,FALSE))</f>
        <v/>
      </c>
      <c r="G20" s="1"/>
      <c r="H20" s="4" t="str">
        <f>IF(ISERROR(VLOOKUP(G20,data,6,FALSE)),"",VLOOKUP(G20,data,6,FALSE))</f>
        <v/>
      </c>
      <c r="I20" s="4" t="str">
        <f>IF(ISERROR(VLOOKUP(G20,data,7,FALSE)),"",VLOOKUP(G20,data,7,FALSE))</f>
        <v/>
      </c>
      <c r="J20" s="20" t="str">
        <f>IF(ISERROR(VLOOKUP(G20,data,8,FALSE)),"",VLOOKUP(G20,data,8,FALSE))</f>
        <v/>
      </c>
      <c r="K20" s="1"/>
      <c r="L20" s="4" t="str">
        <f>IF(ISERROR(VLOOKUP(K20,data,9,FALSE)),"",VLOOKUP(K20,data,9,FALSE))</f>
        <v/>
      </c>
      <c r="M20" s="4" t="str">
        <f>IF(ISERROR(VLOOKUP(K20,data,10,FALSE)),"",VLOOKUP(K20,data,10,FALSE))</f>
        <v/>
      </c>
      <c r="N20" s="20" t="str">
        <f>IF(ISERROR(VLOOKUP(K20,data,11,FALSE)),"",VLOOKUP(K20,data,11,FALSE))</f>
        <v/>
      </c>
      <c r="O20" s="1"/>
      <c r="P20" s="4" t="str">
        <f>IF(ISERROR(VLOOKUP(O20,data,12,FALSE)),"",VLOOKUP(O20,data,12,FALSE))</f>
        <v/>
      </c>
      <c r="Q20" s="4" t="str">
        <f>IF(ISERROR(VLOOKUP(O20,data,13,FALSE)),"",VLOOKUP(O20,data,13,FALSE))</f>
        <v/>
      </c>
      <c r="R20" s="20" t="str">
        <f>IF(ISERROR(VLOOKUP(O20,data,14,FALSE)),"",VLOOKUP(O20,data,14,FALSE))</f>
        <v/>
      </c>
      <c r="S20" s="1"/>
      <c r="T20" s="4" t="str">
        <f>IF(ISERROR(VLOOKUP(S20,data,15,FALSE)),"",VLOOKUP(S20,data,15,FALSE))</f>
        <v/>
      </c>
      <c r="U20" s="4" t="str">
        <f>IF(ISERROR(VLOOKUP(S20,data,16,FALSE)),"",VLOOKUP(S20,data,16,FALSE))</f>
        <v/>
      </c>
      <c r="V20" s="20" t="str">
        <f>IF(ISERROR(VLOOKUP(S20,data,17,FALSE)),"",VLOOKUP(S20,data,17,FALSE))</f>
        <v/>
      </c>
      <c r="W20" s="1"/>
      <c r="X20" s="4" t="str">
        <f>IF(ISERROR(VLOOKUP(W20,data,18,FALSE)),"",VLOOKUP(W20,data,18,FALSE))</f>
        <v/>
      </c>
      <c r="Y20" s="4" t="str">
        <f>IF(ISERROR(VLOOKUP(W20,data,19,FALSE)),"",VLOOKUP(W20,data,19,FALSE))</f>
        <v/>
      </c>
      <c r="Z20" s="20" t="str">
        <f>IF(ISERROR(VLOOKUP(W20,data,20,FALSE)),"",VLOOKUP(W20,data,20,FALSE))</f>
        <v/>
      </c>
      <c r="AA20" s="1"/>
      <c r="AB20" s="4" t="str">
        <f>IF(ISERROR(VLOOKUP(AA20,data,21,FALSE)),"",VLOOKUP(AA20,data,21,FALSE))</f>
        <v/>
      </c>
      <c r="AC20" s="6" t="str">
        <f>IF(ISERROR(VLOOKUP(AA20,data,22,FALSE)),"",VLOOKUP(AA20,data,22,FALSE))</f>
        <v/>
      </c>
      <c r="AD20" s="6" t="str">
        <f>IF(ISERROR(VLOOKUP(AA20,data,23,FALSE)),"",VLOOKUP(AA20,data,23,FALSE))</f>
        <v/>
      </c>
      <c r="AE20" s="112"/>
      <c r="AF20" s="112"/>
      <c r="AG20" s="112"/>
    </row>
    <row r="21" spans="1:33" ht="14.1" customHeight="1" thickBot="1">
      <c r="A21" s="113" t="s">
        <v>33</v>
      </c>
      <c r="B21" s="114" t="s">
        <v>34</v>
      </c>
      <c r="C21" s="1"/>
      <c r="D21" s="4" t="str">
        <f>IF(ISERROR(VLOOKUP(C21,data,3,FALSE)),"",VLOOKUP(C21,data,3,FALSE))</f>
        <v/>
      </c>
      <c r="E21" s="4" t="str">
        <f>IF(ISERROR(VLOOKUP(C21,data,4,FALSE)),"",VLOOKUP(C21,data,4,FALSE))</f>
        <v/>
      </c>
      <c r="F21" s="20" t="str">
        <f>IF(ISERROR(VLOOKUP(C21,data,5,FALSE)),"",VLOOKUP(C21,data,5,FALSE))</f>
        <v/>
      </c>
      <c r="G21" s="1"/>
      <c r="H21" s="4" t="str">
        <f>IF(ISERROR(VLOOKUP(G21,data,6,FALSE)),"",VLOOKUP(G21,data,6,FALSE))</f>
        <v/>
      </c>
      <c r="I21" s="4" t="str">
        <f>IF(ISERROR(VLOOKUP(G21,data,7,FALSE)),"",VLOOKUP(G21,data,7,FALSE))</f>
        <v/>
      </c>
      <c r="J21" s="20" t="str">
        <f>IF(ISERROR(VLOOKUP(G21,data,8,FALSE)),"",VLOOKUP(G21,data,8,FALSE))</f>
        <v/>
      </c>
      <c r="K21" s="1"/>
      <c r="L21" s="4" t="str">
        <f>IF(ISERROR(VLOOKUP(K21,data,9,FALSE)),"",VLOOKUP(K21,data,9,FALSE))</f>
        <v/>
      </c>
      <c r="M21" s="4" t="str">
        <f>IF(ISERROR(VLOOKUP(K21,data,10,FALSE)),"",VLOOKUP(K21,data,10,FALSE))</f>
        <v/>
      </c>
      <c r="N21" s="20" t="str">
        <f>IF(ISERROR(VLOOKUP(K21,data,11,FALSE)),"",VLOOKUP(K21,data,11,FALSE))</f>
        <v/>
      </c>
      <c r="O21" s="1"/>
      <c r="P21" s="4" t="str">
        <f>IF(ISERROR(VLOOKUP(O21,data,12,FALSE)),"",VLOOKUP(O21,data,12,FALSE))</f>
        <v/>
      </c>
      <c r="Q21" s="4" t="str">
        <f>IF(ISERROR(VLOOKUP(O21,data,13,FALSE)),"",VLOOKUP(O21,data,13,FALSE))</f>
        <v/>
      </c>
      <c r="R21" s="20" t="str">
        <f>IF(ISERROR(VLOOKUP(O21,data,14,FALSE)),"",VLOOKUP(O21,data,14,FALSE))</f>
        <v/>
      </c>
      <c r="S21" s="1"/>
      <c r="T21" s="4" t="str">
        <f>IF(ISERROR(VLOOKUP(S21,data,15,FALSE)),"",VLOOKUP(S21,data,15,FALSE))</f>
        <v/>
      </c>
      <c r="U21" s="4" t="str">
        <f>IF(ISERROR(VLOOKUP(S21,data,16,FALSE)),"",VLOOKUP(S21,data,16,FALSE))</f>
        <v/>
      </c>
      <c r="V21" s="20" t="str">
        <f>IF(ISERROR(VLOOKUP(S21,data,17,FALSE)),"",VLOOKUP(S21,data,17,FALSE))</f>
        <v/>
      </c>
      <c r="W21" s="1"/>
      <c r="X21" s="4" t="str">
        <f>IF(ISERROR(VLOOKUP(W21,data,18,FALSE)),"",VLOOKUP(W21,data,18,FALSE))</f>
        <v/>
      </c>
      <c r="Y21" s="4" t="str">
        <f>IF(ISERROR(VLOOKUP(W21,data,19,FALSE)),"",VLOOKUP(W21,data,19,FALSE))</f>
        <v/>
      </c>
      <c r="Z21" s="20" t="str">
        <f>IF(ISERROR(VLOOKUP(W21,data,20,FALSE)),"",VLOOKUP(W21,data,20,FALSE))</f>
        <v/>
      </c>
      <c r="AA21" s="1"/>
      <c r="AB21" s="4" t="str">
        <f>IF(ISERROR(VLOOKUP(AA21,data,21,FALSE)),"",VLOOKUP(AA21,data,21,FALSE))</f>
        <v/>
      </c>
      <c r="AC21" s="6" t="str">
        <f>IF(ISERROR(VLOOKUP(AA21,data,22,FALSE)),"",VLOOKUP(AA21,data,22,FALSE))</f>
        <v/>
      </c>
      <c r="AD21" s="6" t="str">
        <f>IF(ISERROR(VLOOKUP(AA21,data,23,FALSE)),"",VLOOKUP(AA21,data,23,FALSE))</f>
        <v/>
      </c>
      <c r="AE21" s="112" t="str">
        <f>IF(ISERROR(VLOOKUP(#REF!,data,13,FALSE)),"",VLOOKUP(#REF!,data,13,FALSE))</f>
        <v/>
      </c>
      <c r="AF21" s="112"/>
      <c r="AG21" s="112"/>
    </row>
    <row r="22" spans="1:33" ht="14.1" customHeight="1" thickBot="1">
      <c r="A22" s="62"/>
      <c r="B22" s="114" t="s">
        <v>35</v>
      </c>
      <c r="C22" s="22"/>
      <c r="D22" s="115"/>
      <c r="E22" s="115"/>
      <c r="F22" s="116"/>
      <c r="G22" s="22"/>
      <c r="H22" s="115"/>
      <c r="I22" s="115"/>
      <c r="J22" s="116"/>
      <c r="K22" s="22"/>
      <c r="L22" s="115"/>
      <c r="M22" s="115"/>
      <c r="N22" s="116"/>
      <c r="O22" s="74"/>
      <c r="P22" s="115"/>
      <c r="Q22" s="115"/>
      <c r="R22" s="116"/>
      <c r="S22" s="22"/>
      <c r="T22" s="115"/>
      <c r="U22" s="115"/>
      <c r="V22" s="116"/>
      <c r="W22" s="22"/>
      <c r="X22" s="115"/>
      <c r="Y22" s="115"/>
      <c r="Z22" s="116"/>
      <c r="AA22" s="22"/>
      <c r="AB22" s="115"/>
      <c r="AC22" s="117"/>
      <c r="AD22" s="117"/>
      <c r="AE22" s="112" t="str">
        <f>IF(ISERROR(VLOOKUP(#REF!,data,13,FALSE)),"",VLOOKUP(#REF!,data,13,FALSE))</f>
        <v/>
      </c>
      <c r="AF22" s="112"/>
      <c r="AG22" s="112"/>
    </row>
    <row r="23" spans="1:33" ht="14.1" customHeight="1" thickBot="1">
      <c r="A23" s="118" t="str">
        <f>IF(C25="ILLEGAL","ILLEGAL","")</f>
        <v/>
      </c>
      <c r="B23" s="114" t="s">
        <v>36</v>
      </c>
      <c r="C23" s="2"/>
      <c r="D23" s="5"/>
      <c r="E23" s="5"/>
      <c r="F23" s="21"/>
      <c r="G23" s="2"/>
      <c r="H23" s="5"/>
      <c r="I23" s="5"/>
      <c r="J23" s="21"/>
      <c r="K23" s="2"/>
      <c r="L23" s="5"/>
      <c r="M23" s="5"/>
      <c r="N23" s="21"/>
      <c r="O23" s="2"/>
      <c r="P23" s="5"/>
      <c r="Q23" s="5"/>
      <c r="R23" s="21"/>
      <c r="S23" s="2"/>
      <c r="T23" s="5"/>
      <c r="U23" s="5"/>
      <c r="V23" s="21"/>
      <c r="W23" s="2"/>
      <c r="X23" s="5"/>
      <c r="Y23" s="5"/>
      <c r="Z23" s="21"/>
      <c r="AA23" s="2"/>
      <c r="AB23" s="5"/>
      <c r="AC23" s="7"/>
      <c r="AD23" s="7"/>
      <c r="AE23" s="17"/>
      <c r="AF23" s="17"/>
      <c r="AG23" s="17"/>
    </row>
    <row r="24" spans="1:33" ht="14.1" customHeight="1" thickBot="1">
      <c r="A24" s="119"/>
      <c r="B24" s="120" t="s">
        <v>37</v>
      </c>
      <c r="C24" s="3"/>
      <c r="D24" s="8">
        <f>SUM(D20:D23)</f>
        <v>0</v>
      </c>
      <c r="E24" s="8">
        <f>SUM(E20:E23)</f>
        <v>0</v>
      </c>
      <c r="F24" s="8">
        <f>SUM(F20:F23)</f>
        <v>0</v>
      </c>
      <c r="G24" s="147"/>
      <c r="H24" s="8">
        <f>SUM(H20:H23)</f>
        <v>0</v>
      </c>
      <c r="I24" s="8">
        <f>SUM(I20:I23)</f>
        <v>0</v>
      </c>
      <c r="J24" s="8">
        <f>SUM(J20:J23)</f>
        <v>0</v>
      </c>
      <c r="K24" s="147"/>
      <c r="L24" s="8">
        <f>SUM(L20:L23)</f>
        <v>0</v>
      </c>
      <c r="M24" s="8">
        <f>SUM(M20:M23)</f>
        <v>0</v>
      </c>
      <c r="N24" s="8">
        <f>SUM(N20:N23)</f>
        <v>0</v>
      </c>
      <c r="O24" s="147"/>
      <c r="P24" s="8">
        <f>SUM(P20:P23)</f>
        <v>0</v>
      </c>
      <c r="Q24" s="8">
        <f>SUM(Q20:Q23)</f>
        <v>0</v>
      </c>
      <c r="R24" s="8">
        <f>SUM(R20:R23)</f>
        <v>0</v>
      </c>
      <c r="S24" s="147"/>
      <c r="T24" s="8">
        <f>SUM(T20:T23)</f>
        <v>0</v>
      </c>
      <c r="U24" s="8">
        <f>SUM(U20:U23)</f>
        <v>0</v>
      </c>
      <c r="V24" s="8">
        <f>SUM(V20:V23)</f>
        <v>0</v>
      </c>
      <c r="W24" s="147"/>
      <c r="X24" s="8">
        <f>SUM(X20:X23)</f>
        <v>0</v>
      </c>
      <c r="Y24" s="8">
        <f>SUM(Y20:Y23)</f>
        <v>0</v>
      </c>
      <c r="Z24" s="8">
        <f>SUM(Z20:Z23)</f>
        <v>0</v>
      </c>
      <c r="AA24" s="147"/>
      <c r="AB24" s="8">
        <f>SUM(AB20:AB23)</f>
        <v>0</v>
      </c>
      <c r="AC24" s="8">
        <f>SUM(AC20:AC23)</f>
        <v>0</v>
      </c>
      <c r="AD24" s="8">
        <f>SUM(AD20:AD23)</f>
        <v>0</v>
      </c>
      <c r="AE24" s="8">
        <f>SUM(F24,J24,N24,R24,V24,Z24,AD24)</f>
        <v>0</v>
      </c>
      <c r="AF24" s="122">
        <v>0</v>
      </c>
      <c r="AG24" s="123"/>
    </row>
    <row r="25" spans="1:33" ht="14.1" customHeight="1" thickBot="1">
      <c r="A25" s="124">
        <f>COUNTIF(C26:AC26,"Cannot Convert")</f>
        <v>0</v>
      </c>
      <c r="B25" s="125" t="s">
        <v>38</v>
      </c>
      <c r="C25" s="126" t="str">
        <f>IF(AND(E24&gt;$AA$1,D24&gt;$X$1),"ILLEGAL",IF(E24&gt;$AA$1,"Full-Time Driver",""))</f>
        <v/>
      </c>
      <c r="D25" s="127"/>
      <c r="E25" s="128"/>
      <c r="F25" s="127"/>
      <c r="G25" s="126" t="str">
        <f>IF(AND(I24&gt;$AA$1,H24&gt;$X$1),"ILLEGAL",IF(I24&gt;$AA$1,"Full-Time Driver",""))</f>
        <v/>
      </c>
      <c r="H25" s="127"/>
      <c r="I25" s="128"/>
      <c r="J25" s="127"/>
      <c r="K25" s="126" t="str">
        <f>IF(AND(M24&gt;$AA$1,L24&gt;$X$1),"ILLEGAL",IF(M24&gt;$AA$1,"Full-Time Driver",""))</f>
        <v/>
      </c>
      <c r="L25" s="127"/>
      <c r="M25" s="128"/>
      <c r="N25" s="127"/>
      <c r="O25" s="126" t="str">
        <f>IF(AND(Q24&gt;$AA$1,P24&gt;$X$1),"ILLEGAL",IF(Q24&gt;$AA$1,"Full-Time Driver",""))</f>
        <v/>
      </c>
      <c r="P25" s="127"/>
      <c r="Q25" s="128"/>
      <c r="R25" s="127"/>
      <c r="S25" s="126" t="str">
        <f>IF(AND(U24&gt;$AA$1,T24&gt;$X$1),"ILLEGAL",IF(U24&gt;$AA$1,"Full-Time Driver",""))</f>
        <v/>
      </c>
      <c r="T25" s="127"/>
      <c r="U25" s="128"/>
      <c r="V25" s="127"/>
      <c r="W25" s="126" t="str">
        <f>IF(AND(Y24&gt;$AA$1,X24&gt;$X$1),"ILLEGAL",IF(Y24&gt;$AA$1,"Full-Time Driver",""))</f>
        <v/>
      </c>
      <c r="X25" s="127"/>
      <c r="Y25" s="128"/>
      <c r="Z25" s="127"/>
      <c r="AA25" s="126" t="str">
        <f>IF(AND(AC24&gt;$AA$1,AB24&gt;$X$1),"ILLEGAL",IF(AC24&gt;$AA$1,"Full-Time Driver",""))</f>
        <v/>
      </c>
      <c r="AB25" s="127"/>
      <c r="AC25" s="128"/>
      <c r="AD25" s="128"/>
      <c r="AE25" s="126" t="str">
        <f>IF($AE$1&lt;AE24,"Working Time Policy Breach","Compliant to Working Time Policy")</f>
        <v>Compliant to Working Time Policy</v>
      </c>
      <c r="AF25" s="128"/>
      <c r="AG25" s="128"/>
    </row>
    <row r="26" spans="1:33" s="75" customFormat="1" ht="14.1" customHeight="1" thickTop="1" thickBot="1">
      <c r="A26" s="129" t="str">
        <f>IF(A25&gt;0,"Cannot Convert","")</f>
        <v/>
      </c>
      <c r="B26" s="135" t="s">
        <v>11</v>
      </c>
      <c r="C26" s="131" t="str">
        <f>IF(D24&gt;$X$1,"Cannot Convert","")</f>
        <v/>
      </c>
      <c r="D26" s="132"/>
      <c r="E26" s="133"/>
      <c r="F26" s="132"/>
      <c r="G26" s="131" t="str">
        <f>IF(H24&gt;$X$1,"Cannot Convert","")</f>
        <v/>
      </c>
      <c r="H26" s="132"/>
      <c r="I26" s="133"/>
      <c r="J26" s="132"/>
      <c r="K26" s="131" t="str">
        <f>IF(L24&gt;$X$1,"Cannot Convert","")</f>
        <v/>
      </c>
      <c r="L26" s="132"/>
      <c r="M26" s="133"/>
      <c r="N26" s="132"/>
      <c r="O26" s="131" t="str">
        <f>IF(P24&gt;$X$1,"Cannot Convert","")</f>
        <v/>
      </c>
      <c r="P26" s="132"/>
      <c r="Q26" s="133"/>
      <c r="R26" s="132"/>
      <c r="S26" s="131" t="str">
        <f>IF(T24&gt;$X$1,"Cannot Convert","")</f>
        <v/>
      </c>
      <c r="T26" s="132"/>
      <c r="U26" s="133"/>
      <c r="V26" s="132"/>
      <c r="W26" s="131" t="str">
        <f>IF(X24&gt;$X$1,"Cannot Convert","")</f>
        <v/>
      </c>
      <c r="X26" s="132"/>
      <c r="Y26" s="133"/>
      <c r="Z26" s="132"/>
      <c r="AA26" s="131" t="str">
        <f>IF(AB24&gt;$X$1,"Cannot Convert","")</f>
        <v/>
      </c>
      <c r="AB26" s="132"/>
      <c r="AC26" s="133"/>
      <c r="AD26" s="133"/>
      <c r="AE26" s="134" t="s">
        <v>39</v>
      </c>
      <c r="AF26" s="133"/>
      <c r="AG26" s="133"/>
    </row>
    <row r="27" spans="1:33" ht="25.5" thickTop="1" thickBot="1">
      <c r="A27" s="101" t="s">
        <v>23</v>
      </c>
      <c r="B27" s="102"/>
      <c r="C27" s="103" t="s">
        <v>24</v>
      </c>
      <c r="D27" s="104" t="s">
        <v>25</v>
      </c>
      <c r="E27" s="104" t="s">
        <v>26</v>
      </c>
      <c r="F27" s="105" t="s">
        <v>27</v>
      </c>
      <c r="G27" s="103" t="s">
        <v>24</v>
      </c>
      <c r="H27" s="104" t="s">
        <v>25</v>
      </c>
      <c r="I27" s="104" t="s">
        <v>26</v>
      </c>
      <c r="J27" s="105" t="s">
        <v>27</v>
      </c>
      <c r="K27" s="103" t="s">
        <v>24</v>
      </c>
      <c r="L27" s="104" t="s">
        <v>25</v>
      </c>
      <c r="M27" s="104" t="s">
        <v>26</v>
      </c>
      <c r="N27" s="105" t="s">
        <v>27</v>
      </c>
      <c r="O27" s="103" t="s">
        <v>24</v>
      </c>
      <c r="P27" s="104" t="s">
        <v>25</v>
      </c>
      <c r="Q27" s="104" t="s">
        <v>26</v>
      </c>
      <c r="R27" s="105" t="s">
        <v>27</v>
      </c>
      <c r="S27" s="103" t="s">
        <v>24</v>
      </c>
      <c r="T27" s="104" t="s">
        <v>25</v>
      </c>
      <c r="U27" s="104" t="s">
        <v>26</v>
      </c>
      <c r="V27" s="105" t="s">
        <v>27</v>
      </c>
      <c r="W27" s="103" t="s">
        <v>24</v>
      </c>
      <c r="X27" s="104" t="s">
        <v>25</v>
      </c>
      <c r="Y27" s="104" t="s">
        <v>26</v>
      </c>
      <c r="Z27" s="105" t="s">
        <v>27</v>
      </c>
      <c r="AA27" s="103" t="s">
        <v>24</v>
      </c>
      <c r="AB27" s="104" t="s">
        <v>25</v>
      </c>
      <c r="AC27" s="106" t="s">
        <v>26</v>
      </c>
      <c r="AD27" s="105" t="s">
        <v>27</v>
      </c>
      <c r="AE27" s="107" t="s">
        <v>28</v>
      </c>
      <c r="AF27" s="104" t="s">
        <v>29</v>
      </c>
      <c r="AG27" s="104" t="s">
        <v>30</v>
      </c>
    </row>
    <row r="28" spans="1:33" ht="14.1" customHeight="1" thickBot="1">
      <c r="A28" s="63"/>
      <c r="B28" s="108" t="s">
        <v>32</v>
      </c>
      <c r="C28" s="1"/>
      <c r="D28" s="4" t="str">
        <f>IF(ISERROR(VLOOKUP(C28,data,3,FALSE)),"",VLOOKUP(C28,data,3,FALSE))</f>
        <v/>
      </c>
      <c r="E28" s="4" t="str">
        <f>IF(ISERROR(VLOOKUP(C28,data,4,FALSE)),"",VLOOKUP(C28,data,4,FALSE))</f>
        <v/>
      </c>
      <c r="F28" s="20" t="str">
        <f>IF(ISERROR(VLOOKUP(C28,data,5,FALSE)),"",VLOOKUP(C28,data,5,FALSE))</f>
        <v/>
      </c>
      <c r="G28" s="1"/>
      <c r="H28" s="4" t="str">
        <f>IF(ISERROR(VLOOKUP(G28,data,6,FALSE)),"",VLOOKUP(G28,data,6,FALSE))</f>
        <v/>
      </c>
      <c r="I28" s="4" t="str">
        <f>IF(ISERROR(VLOOKUP(G28,data,7,FALSE)),"",VLOOKUP(G28,data,7,FALSE))</f>
        <v/>
      </c>
      <c r="J28" s="20" t="str">
        <f>IF(ISERROR(VLOOKUP(G28,data,8,FALSE)),"",VLOOKUP(G28,data,8,FALSE))</f>
        <v/>
      </c>
      <c r="K28" s="1"/>
      <c r="L28" s="4" t="str">
        <f>IF(ISERROR(VLOOKUP(K28,data,9,FALSE)),"",VLOOKUP(K28,data,9,FALSE))</f>
        <v/>
      </c>
      <c r="M28" s="4" t="str">
        <f>IF(ISERROR(VLOOKUP(K28,data,10,FALSE)),"",VLOOKUP(K28,data,10,FALSE))</f>
        <v/>
      </c>
      <c r="N28" s="20" t="str">
        <f>IF(ISERROR(VLOOKUP(K28,data,11,FALSE)),"",VLOOKUP(K28,data,11,FALSE))</f>
        <v/>
      </c>
      <c r="O28" s="1"/>
      <c r="P28" s="4" t="str">
        <f>IF(ISERROR(VLOOKUP(O28,data,12,FALSE)),"",VLOOKUP(O28,data,12,FALSE))</f>
        <v/>
      </c>
      <c r="Q28" s="4" t="str">
        <f>IF(ISERROR(VLOOKUP(O28,data,13,FALSE)),"",VLOOKUP(O28,data,13,FALSE))</f>
        <v/>
      </c>
      <c r="R28" s="20" t="str">
        <f>IF(ISERROR(VLOOKUP(O28,data,14,FALSE)),"",VLOOKUP(O28,data,14,FALSE))</f>
        <v/>
      </c>
      <c r="S28" s="1"/>
      <c r="T28" s="4" t="str">
        <f>IF(ISERROR(VLOOKUP(S28,data,15,FALSE)),"",VLOOKUP(S28,data,15,FALSE))</f>
        <v/>
      </c>
      <c r="U28" s="4" t="str">
        <f>IF(ISERROR(VLOOKUP(S28,data,16,FALSE)),"",VLOOKUP(S28,data,16,FALSE))</f>
        <v/>
      </c>
      <c r="V28" s="20" t="str">
        <f>IF(ISERROR(VLOOKUP(S28,data,17,FALSE)),"",VLOOKUP(S28,data,17,FALSE))</f>
        <v/>
      </c>
      <c r="W28" s="1"/>
      <c r="X28" s="4" t="str">
        <f>IF(ISERROR(VLOOKUP(W28,data,18,FALSE)),"",VLOOKUP(W28,data,18,FALSE))</f>
        <v/>
      </c>
      <c r="Y28" s="4" t="str">
        <f>IF(ISERROR(VLOOKUP(W28,data,19,FALSE)),"",VLOOKUP(W28,data,19,FALSE))</f>
        <v/>
      </c>
      <c r="Z28" s="20" t="str">
        <f>IF(ISERROR(VLOOKUP(W28,data,20,FALSE)),"",VLOOKUP(W28,data,20,FALSE))</f>
        <v/>
      </c>
      <c r="AA28" s="1"/>
      <c r="AB28" s="4" t="str">
        <f>IF(ISERROR(VLOOKUP(AA28,data,21,FALSE)),"",VLOOKUP(AA28,data,21,FALSE))</f>
        <v/>
      </c>
      <c r="AC28" s="6" t="str">
        <f>IF(ISERROR(VLOOKUP(AA28,data,22,FALSE)),"",VLOOKUP(AA28,data,22,FALSE))</f>
        <v/>
      </c>
      <c r="AD28" s="6" t="str">
        <f>IF(ISERROR(VLOOKUP(AA28,data,23,FALSE)),"",VLOOKUP(AA28,data,23,FALSE))</f>
        <v/>
      </c>
      <c r="AE28" s="112"/>
      <c r="AF28" s="112"/>
      <c r="AG28" s="112"/>
    </row>
    <row r="29" spans="1:33" ht="14.1" customHeight="1" thickBot="1">
      <c r="A29" s="113" t="s">
        <v>33</v>
      </c>
      <c r="B29" s="114" t="s">
        <v>34</v>
      </c>
      <c r="C29" s="1"/>
      <c r="D29" s="4" t="str">
        <f>IF(ISERROR(VLOOKUP(C29,data,3,FALSE)),"",VLOOKUP(C29,data,3,FALSE))</f>
        <v/>
      </c>
      <c r="E29" s="4" t="str">
        <f>IF(ISERROR(VLOOKUP(C29,data,4,FALSE)),"",VLOOKUP(C29,data,4,FALSE))</f>
        <v/>
      </c>
      <c r="F29" s="20" t="str">
        <f>IF(ISERROR(VLOOKUP(C29,data,5,FALSE)),"",VLOOKUP(C29,data,5,FALSE))</f>
        <v/>
      </c>
      <c r="G29" s="1"/>
      <c r="H29" s="4" t="str">
        <f>IF(ISERROR(VLOOKUP(G29,data,6,FALSE)),"",VLOOKUP(G29,data,6,FALSE))</f>
        <v/>
      </c>
      <c r="I29" s="4" t="str">
        <f>IF(ISERROR(VLOOKUP(G29,data,7,FALSE)),"",VLOOKUP(G29,data,7,FALSE))</f>
        <v/>
      </c>
      <c r="J29" s="20" t="str">
        <f>IF(ISERROR(VLOOKUP(G29,data,8,FALSE)),"",VLOOKUP(G29,data,8,FALSE))</f>
        <v/>
      </c>
      <c r="K29" s="1"/>
      <c r="L29" s="4" t="str">
        <f>IF(ISERROR(VLOOKUP(K29,data,9,FALSE)),"",VLOOKUP(K29,data,9,FALSE))</f>
        <v/>
      </c>
      <c r="M29" s="4" t="str">
        <f>IF(ISERROR(VLOOKUP(K29,data,10,FALSE)),"",VLOOKUP(K29,data,10,FALSE))</f>
        <v/>
      </c>
      <c r="N29" s="20" t="str">
        <f>IF(ISERROR(VLOOKUP(K29,data,11,FALSE)),"",VLOOKUP(K29,data,11,FALSE))</f>
        <v/>
      </c>
      <c r="O29" s="1"/>
      <c r="P29" s="4" t="str">
        <f>IF(ISERROR(VLOOKUP(O29,data,12,FALSE)),"",VLOOKUP(O29,data,12,FALSE))</f>
        <v/>
      </c>
      <c r="Q29" s="4" t="str">
        <f>IF(ISERROR(VLOOKUP(O29,data,13,FALSE)),"",VLOOKUP(O29,data,13,FALSE))</f>
        <v/>
      </c>
      <c r="R29" s="20" t="str">
        <f>IF(ISERROR(VLOOKUP(O29,data,14,FALSE)),"",VLOOKUP(O29,data,14,FALSE))</f>
        <v/>
      </c>
      <c r="S29" s="1"/>
      <c r="T29" s="4" t="str">
        <f>IF(ISERROR(VLOOKUP(S29,data,15,FALSE)),"",VLOOKUP(S29,data,15,FALSE))</f>
        <v/>
      </c>
      <c r="U29" s="4" t="str">
        <f>IF(ISERROR(VLOOKUP(S29,data,16,FALSE)),"",VLOOKUP(S29,data,16,FALSE))</f>
        <v/>
      </c>
      <c r="V29" s="20" t="str">
        <f>IF(ISERROR(VLOOKUP(S29,data,17,FALSE)),"",VLOOKUP(S29,data,17,FALSE))</f>
        <v/>
      </c>
      <c r="W29" s="1"/>
      <c r="X29" s="4" t="str">
        <f>IF(ISERROR(VLOOKUP(W29,data,18,FALSE)),"",VLOOKUP(W29,data,18,FALSE))</f>
        <v/>
      </c>
      <c r="Y29" s="4" t="str">
        <f>IF(ISERROR(VLOOKUP(W29,data,19,FALSE)),"",VLOOKUP(W29,data,19,FALSE))</f>
        <v/>
      </c>
      <c r="Z29" s="20" t="str">
        <f>IF(ISERROR(VLOOKUP(W29,data,20,FALSE)),"",VLOOKUP(W29,data,20,FALSE))</f>
        <v/>
      </c>
      <c r="AA29" s="1"/>
      <c r="AB29" s="4" t="str">
        <f>IF(ISERROR(VLOOKUP(AA29,data,21,FALSE)),"",VLOOKUP(AA29,data,21,FALSE))</f>
        <v/>
      </c>
      <c r="AC29" s="6" t="str">
        <f>IF(ISERROR(VLOOKUP(AA29,data,22,FALSE)),"",VLOOKUP(AA29,data,22,FALSE))</f>
        <v/>
      </c>
      <c r="AD29" s="6" t="str">
        <f>IF(ISERROR(VLOOKUP(AA29,data,23,FALSE)),"",VLOOKUP(AA29,data,23,FALSE))</f>
        <v/>
      </c>
      <c r="AE29" s="112" t="str">
        <f>IF(ISERROR(VLOOKUP(#REF!,data,13,FALSE)),"",VLOOKUP(#REF!,data,13,FALSE))</f>
        <v/>
      </c>
      <c r="AF29" s="112"/>
      <c r="AG29" s="112"/>
    </row>
    <row r="30" spans="1:33" ht="14.1" customHeight="1" thickBot="1">
      <c r="A30" s="62"/>
      <c r="B30" s="114" t="s">
        <v>35</v>
      </c>
      <c r="C30" s="1"/>
      <c r="D30" s="115"/>
      <c r="E30" s="115"/>
      <c r="F30" s="116"/>
      <c r="G30" s="22"/>
      <c r="H30" s="115"/>
      <c r="I30" s="115"/>
      <c r="J30" s="116"/>
      <c r="K30" s="22"/>
      <c r="L30" s="115"/>
      <c r="M30" s="115"/>
      <c r="N30" s="116"/>
      <c r="O30" s="22"/>
      <c r="P30" s="115"/>
      <c r="Q30" s="115"/>
      <c r="R30" s="116"/>
      <c r="S30" s="22"/>
      <c r="T30" s="115"/>
      <c r="U30" s="115"/>
      <c r="V30" s="116"/>
      <c r="W30" s="22"/>
      <c r="X30" s="115"/>
      <c r="Y30" s="115"/>
      <c r="Z30" s="116"/>
      <c r="AA30" s="22"/>
      <c r="AB30" s="115"/>
      <c r="AC30" s="117"/>
      <c r="AD30" s="117"/>
      <c r="AE30" s="112" t="str">
        <f>IF(ISERROR(VLOOKUP(#REF!,data,13,FALSE)),"",VLOOKUP(#REF!,data,13,FALSE))</f>
        <v/>
      </c>
      <c r="AF30" s="112"/>
      <c r="AG30" s="112"/>
    </row>
    <row r="31" spans="1:33" ht="14.1" customHeight="1" thickBot="1">
      <c r="A31" s="118" t="str">
        <f>IF(C33="ILLEGAL","ILLEGAL","")</f>
        <v/>
      </c>
      <c r="B31" s="114" t="s">
        <v>36</v>
      </c>
      <c r="C31" s="2"/>
      <c r="D31" s="5"/>
      <c r="E31" s="5"/>
      <c r="F31" s="21"/>
      <c r="G31" s="2"/>
      <c r="H31" s="5"/>
      <c r="I31" s="5"/>
      <c r="J31" s="21"/>
      <c r="K31" s="2"/>
      <c r="L31" s="5"/>
      <c r="M31" s="5"/>
      <c r="N31" s="21"/>
      <c r="O31" s="2"/>
      <c r="P31" s="5"/>
      <c r="Q31" s="5"/>
      <c r="R31" s="21"/>
      <c r="S31" s="12"/>
      <c r="T31" s="5"/>
      <c r="U31" s="5"/>
      <c r="V31" s="21"/>
      <c r="W31" s="12"/>
      <c r="X31" s="5"/>
      <c r="Y31" s="5"/>
      <c r="Z31" s="21"/>
      <c r="AA31" s="2"/>
      <c r="AB31" s="5"/>
      <c r="AC31" s="7"/>
      <c r="AD31" s="7"/>
      <c r="AE31" s="17"/>
      <c r="AF31" s="17"/>
      <c r="AG31" s="17"/>
    </row>
    <row r="32" spans="1:33" ht="14.1" customHeight="1" thickBot="1">
      <c r="A32" s="119"/>
      <c r="B32" s="120" t="s">
        <v>37</v>
      </c>
      <c r="C32" s="3"/>
      <c r="D32" s="8">
        <f>SUM(D28:D31)</f>
        <v>0</v>
      </c>
      <c r="E32" s="8">
        <f>SUM(E28:E31)</f>
        <v>0</v>
      </c>
      <c r="F32" s="8">
        <f>SUM(F28:F31)</f>
        <v>0</v>
      </c>
      <c r="G32" s="147"/>
      <c r="H32" s="8">
        <f>SUM(H28:H31)</f>
        <v>0</v>
      </c>
      <c r="I32" s="8">
        <f>SUM(I28:I31)</f>
        <v>0</v>
      </c>
      <c r="J32" s="8">
        <f>SUM(J28:J31)</f>
        <v>0</v>
      </c>
      <c r="K32" s="147"/>
      <c r="L32" s="8">
        <f>SUM(L28:L31)</f>
        <v>0</v>
      </c>
      <c r="M32" s="8">
        <f>SUM(M28:M31)</f>
        <v>0</v>
      </c>
      <c r="N32" s="8">
        <f>SUM(N28:N31)</f>
        <v>0</v>
      </c>
      <c r="O32" s="147"/>
      <c r="P32" s="8">
        <f>SUM(P28:P31)</f>
        <v>0</v>
      </c>
      <c r="Q32" s="8">
        <f>SUM(Q28:Q31)</f>
        <v>0</v>
      </c>
      <c r="R32" s="8">
        <f>SUM(R28:R31)</f>
        <v>0</v>
      </c>
      <c r="S32" s="147"/>
      <c r="T32" s="8">
        <f>SUM(T28:T31)</f>
        <v>0</v>
      </c>
      <c r="U32" s="8">
        <f>SUM(U28:U31)</f>
        <v>0</v>
      </c>
      <c r="V32" s="8">
        <f>SUM(V28:V31)</f>
        <v>0</v>
      </c>
      <c r="W32" s="147"/>
      <c r="X32" s="8">
        <f>SUM(X28:X31)</f>
        <v>0</v>
      </c>
      <c r="Y32" s="8">
        <f>SUM(Y28:Y31)</f>
        <v>0</v>
      </c>
      <c r="Z32" s="8">
        <f>SUM(Z28:Z31)</f>
        <v>0</v>
      </c>
      <c r="AA32" s="147"/>
      <c r="AB32" s="8">
        <f>SUM(AB28:AB31)</f>
        <v>0</v>
      </c>
      <c r="AC32" s="8">
        <f>SUM(AC28:AC31)</f>
        <v>0</v>
      </c>
      <c r="AD32" s="8">
        <f>SUM(AD28:AD31)</f>
        <v>0</v>
      </c>
      <c r="AE32" s="8">
        <f>SUM(F32,J32,N32,R32,V32,Z32,AD32)</f>
        <v>0</v>
      </c>
      <c r="AF32" s="122">
        <v>0</v>
      </c>
      <c r="AG32" s="123"/>
    </row>
    <row r="33" spans="1:33" ht="14.1" customHeight="1" thickBot="1">
      <c r="A33" s="124">
        <f>COUNTIF(C34:AC34,"Cannot Convert")</f>
        <v>0</v>
      </c>
      <c r="B33" s="125" t="s">
        <v>38</v>
      </c>
      <c r="C33" s="126" t="str">
        <f>IF(AND(E32&gt;$AA$1,D32&gt;$X$1),"ILLEGAL",IF(E32&gt;$AA$1,"Full-Time Driver",""))</f>
        <v/>
      </c>
      <c r="D33" s="127"/>
      <c r="E33" s="128"/>
      <c r="F33" s="127"/>
      <c r="G33" s="126" t="str">
        <f>IF(AND(I32&gt;$AA$1,H32&gt;$X$1),"ILLEGAL",IF(I32&gt;$AA$1,"Full-Time Driver",""))</f>
        <v/>
      </c>
      <c r="H33" s="127"/>
      <c r="I33" s="128"/>
      <c r="J33" s="127"/>
      <c r="K33" s="126" t="str">
        <f>IF(AND(M32&gt;$AA$1,L32&gt;$X$1),"ILLEGAL",IF(M32&gt;$AA$1,"Full-Time Driver",""))</f>
        <v/>
      </c>
      <c r="L33" s="127"/>
      <c r="M33" s="128"/>
      <c r="N33" s="127"/>
      <c r="O33" s="126" t="str">
        <f>IF(AND(Q32&gt;$AA$1,P32&gt;$X$1),"ILLEGAL",IF(Q32&gt;$AA$1,"Full-Time Driver",""))</f>
        <v/>
      </c>
      <c r="P33" s="127"/>
      <c r="Q33" s="128"/>
      <c r="R33" s="127"/>
      <c r="S33" s="126" t="str">
        <f>IF(AND(U32&gt;$AA$1,T32&gt;$X$1),"ILLEGAL",IF(U32&gt;$AA$1,"Full-Time Driver",""))</f>
        <v/>
      </c>
      <c r="T33" s="127"/>
      <c r="U33" s="128"/>
      <c r="V33" s="127"/>
      <c r="W33" s="126" t="str">
        <f>IF(AND(Y32&gt;$AA$1,X32&gt;$X$1),"ILLEGAL",IF(Y32&gt;$AA$1,"Full-Time Driver",""))</f>
        <v/>
      </c>
      <c r="X33" s="127"/>
      <c r="Y33" s="128"/>
      <c r="Z33" s="127"/>
      <c r="AA33" s="126" t="str">
        <f>IF(AND(AC32&gt;$AA$1,AB32&gt;$X$1),"ILLEGAL",IF(AC32&gt;$AA$1,"Full-Time Driver",""))</f>
        <v/>
      </c>
      <c r="AB33" s="127"/>
      <c r="AC33" s="128"/>
      <c r="AD33" s="128"/>
      <c r="AE33" s="126" t="str">
        <f>IF($AE$1&lt;AE32,"Working Time Policy Breach","Compliant to Working Time Policy")</f>
        <v>Compliant to Working Time Policy</v>
      </c>
      <c r="AF33" s="128"/>
      <c r="AG33" s="128"/>
    </row>
    <row r="34" spans="1:33" s="75" customFormat="1" ht="14.1" customHeight="1" thickTop="1" thickBot="1">
      <c r="A34" s="129" t="str">
        <f>IF(A33&gt;0,"Cannot Convert","")</f>
        <v/>
      </c>
      <c r="B34" s="135" t="s">
        <v>11</v>
      </c>
      <c r="C34" s="131" t="str">
        <f>IF(D32&gt;$X$1,"Cannot Convert","")</f>
        <v/>
      </c>
      <c r="D34" s="132"/>
      <c r="E34" s="133"/>
      <c r="F34" s="132"/>
      <c r="G34" s="131" t="str">
        <f>IF(H32&gt;$X$1,"Cannot Convert","")</f>
        <v/>
      </c>
      <c r="H34" s="132"/>
      <c r="I34" s="133"/>
      <c r="J34" s="132"/>
      <c r="K34" s="131" t="str">
        <f>IF(L32&gt;$X$1,"Cannot Convert","")</f>
        <v/>
      </c>
      <c r="L34" s="132"/>
      <c r="M34" s="133"/>
      <c r="N34" s="132"/>
      <c r="O34" s="131" t="str">
        <f>IF(P32&gt;$X$1,"Cannot Convert","")</f>
        <v/>
      </c>
      <c r="P34" s="132"/>
      <c r="Q34" s="133"/>
      <c r="R34" s="132"/>
      <c r="S34" s="131" t="str">
        <f>IF(T32&gt;$X$1,"Cannot Convert","")</f>
        <v/>
      </c>
      <c r="T34" s="132"/>
      <c r="U34" s="133"/>
      <c r="V34" s="132"/>
      <c r="W34" s="131" t="str">
        <f>IF(X32&gt;$X$1,"Cannot Convert","")</f>
        <v/>
      </c>
      <c r="X34" s="132"/>
      <c r="Y34" s="133"/>
      <c r="Z34" s="132"/>
      <c r="AA34" s="131" t="str">
        <f>IF(AB32&gt;$X$1,"Cannot Convert","")</f>
        <v/>
      </c>
      <c r="AB34" s="132"/>
      <c r="AC34" s="133"/>
      <c r="AD34" s="133"/>
      <c r="AE34" s="134" t="s">
        <v>39</v>
      </c>
      <c r="AF34" s="133"/>
      <c r="AG34" s="133"/>
    </row>
    <row r="35" spans="1:33" ht="25.5" thickTop="1" thickBot="1">
      <c r="A35" s="101" t="s">
        <v>23</v>
      </c>
      <c r="B35" s="102"/>
      <c r="C35" s="103" t="s">
        <v>24</v>
      </c>
      <c r="D35" s="104" t="s">
        <v>25</v>
      </c>
      <c r="E35" s="104" t="s">
        <v>26</v>
      </c>
      <c r="F35" s="105" t="s">
        <v>27</v>
      </c>
      <c r="G35" s="103" t="s">
        <v>24</v>
      </c>
      <c r="H35" s="104" t="s">
        <v>25</v>
      </c>
      <c r="I35" s="104" t="s">
        <v>26</v>
      </c>
      <c r="J35" s="105" t="s">
        <v>27</v>
      </c>
      <c r="K35" s="103" t="s">
        <v>24</v>
      </c>
      <c r="L35" s="104" t="s">
        <v>25</v>
      </c>
      <c r="M35" s="104" t="s">
        <v>26</v>
      </c>
      <c r="N35" s="105" t="s">
        <v>27</v>
      </c>
      <c r="O35" s="103" t="s">
        <v>24</v>
      </c>
      <c r="P35" s="104" t="s">
        <v>25</v>
      </c>
      <c r="Q35" s="104" t="s">
        <v>26</v>
      </c>
      <c r="R35" s="105" t="s">
        <v>27</v>
      </c>
      <c r="S35" s="103" t="s">
        <v>24</v>
      </c>
      <c r="T35" s="104" t="s">
        <v>25</v>
      </c>
      <c r="U35" s="104" t="s">
        <v>26</v>
      </c>
      <c r="V35" s="105" t="s">
        <v>27</v>
      </c>
      <c r="W35" s="103" t="s">
        <v>24</v>
      </c>
      <c r="X35" s="104" t="s">
        <v>25</v>
      </c>
      <c r="Y35" s="104" t="s">
        <v>26</v>
      </c>
      <c r="Z35" s="105" t="s">
        <v>27</v>
      </c>
      <c r="AA35" s="103" t="s">
        <v>24</v>
      </c>
      <c r="AB35" s="104" t="s">
        <v>25</v>
      </c>
      <c r="AC35" s="106" t="s">
        <v>26</v>
      </c>
      <c r="AD35" s="105" t="s">
        <v>27</v>
      </c>
      <c r="AE35" s="107" t="s">
        <v>28</v>
      </c>
      <c r="AF35" s="104" t="s">
        <v>29</v>
      </c>
      <c r="AG35" s="104" t="s">
        <v>30</v>
      </c>
    </row>
    <row r="36" spans="1:33" ht="14.1" customHeight="1" thickBot="1">
      <c r="A36" s="63"/>
      <c r="B36" s="108" t="s">
        <v>32</v>
      </c>
      <c r="C36" s="1"/>
      <c r="D36" s="4" t="str">
        <f>IF(ISERROR(VLOOKUP(C36,data,3,FALSE)),"",VLOOKUP(C36,data,3,FALSE))</f>
        <v/>
      </c>
      <c r="E36" s="4" t="str">
        <f>IF(ISERROR(VLOOKUP(C36,data,4,FALSE)),"",VLOOKUP(C36,data,4,FALSE))</f>
        <v/>
      </c>
      <c r="F36" s="20" t="str">
        <f>IF(ISERROR(VLOOKUP(C36,data,5,FALSE)),"",VLOOKUP(C36,data,5,FALSE))</f>
        <v/>
      </c>
      <c r="G36" s="1"/>
      <c r="H36" s="4" t="str">
        <f>IF(ISERROR(VLOOKUP(G36,data,6,FALSE)),"",VLOOKUP(G36,data,6,FALSE))</f>
        <v/>
      </c>
      <c r="I36" s="4" t="str">
        <f>IF(ISERROR(VLOOKUP(G36,data,7,FALSE)),"",VLOOKUP(G36,data,7,FALSE))</f>
        <v/>
      </c>
      <c r="J36" s="20" t="str">
        <f>IF(ISERROR(VLOOKUP(G36,data,8,FALSE)),"",VLOOKUP(G36,data,8,FALSE))</f>
        <v/>
      </c>
      <c r="K36" s="1"/>
      <c r="L36" s="4" t="str">
        <f>IF(ISERROR(VLOOKUP(K36,data,9,FALSE)),"",VLOOKUP(K36,data,9,FALSE))</f>
        <v/>
      </c>
      <c r="M36" s="4" t="str">
        <f>IF(ISERROR(VLOOKUP(K36,data,10,FALSE)),"",VLOOKUP(K36,data,10,FALSE))</f>
        <v/>
      </c>
      <c r="N36" s="20" t="str">
        <f>IF(ISERROR(VLOOKUP(K36,data,11,FALSE)),"",VLOOKUP(K36,data,11,FALSE))</f>
        <v/>
      </c>
      <c r="O36" s="1"/>
      <c r="P36" s="4" t="str">
        <f>IF(ISERROR(VLOOKUP(O36,data,12,FALSE)),"",VLOOKUP(O36,data,12,FALSE))</f>
        <v/>
      </c>
      <c r="Q36" s="4" t="str">
        <f>IF(ISERROR(VLOOKUP(O36,data,13,FALSE)),"",VLOOKUP(O36,data,13,FALSE))</f>
        <v/>
      </c>
      <c r="R36" s="20" t="str">
        <f>IF(ISERROR(VLOOKUP(O36,data,14,FALSE)),"",VLOOKUP(O36,data,14,FALSE))</f>
        <v/>
      </c>
      <c r="S36" s="1"/>
      <c r="T36" s="4" t="str">
        <f>IF(ISERROR(VLOOKUP(S36,data,15,FALSE)),"",VLOOKUP(S36,data,15,FALSE))</f>
        <v/>
      </c>
      <c r="U36" s="4" t="str">
        <f>IF(ISERROR(VLOOKUP(S36,data,16,FALSE)),"",VLOOKUP(S36,data,16,FALSE))</f>
        <v/>
      </c>
      <c r="V36" s="20" t="str">
        <f>IF(ISERROR(VLOOKUP(S36,data,17,FALSE)),"",VLOOKUP(S36,data,17,FALSE))</f>
        <v/>
      </c>
      <c r="W36" s="1"/>
      <c r="X36" s="4" t="str">
        <f>IF(ISERROR(VLOOKUP(W36,data,18,FALSE)),"",VLOOKUP(W36,data,18,FALSE))</f>
        <v/>
      </c>
      <c r="Y36" s="4" t="str">
        <f>IF(ISERROR(VLOOKUP(W36,data,19,FALSE)),"",VLOOKUP(W36,data,19,FALSE))</f>
        <v/>
      </c>
      <c r="Z36" s="20" t="str">
        <f>IF(ISERROR(VLOOKUP(W36,data,20,FALSE)),"",VLOOKUP(W36,data,20,FALSE))</f>
        <v/>
      </c>
      <c r="AA36" s="1"/>
      <c r="AB36" s="4" t="str">
        <f>IF(ISERROR(VLOOKUP(AA36,data,21,FALSE)),"",VLOOKUP(AA36,data,21,FALSE))</f>
        <v/>
      </c>
      <c r="AC36" s="6" t="str">
        <f>IF(ISERROR(VLOOKUP(AA36,data,22,FALSE)),"",VLOOKUP(AA36,data,22,FALSE))</f>
        <v/>
      </c>
      <c r="AD36" s="6" t="str">
        <f>IF(ISERROR(VLOOKUP(AA36,data,23,FALSE)),"",VLOOKUP(AA36,data,23,FALSE))</f>
        <v/>
      </c>
      <c r="AE36" s="112"/>
      <c r="AF36" s="112"/>
      <c r="AG36" s="112"/>
    </row>
    <row r="37" spans="1:33" ht="14.1" customHeight="1" thickBot="1">
      <c r="A37" s="113" t="s">
        <v>33</v>
      </c>
      <c r="B37" s="114" t="s">
        <v>34</v>
      </c>
      <c r="C37" s="1"/>
      <c r="D37" s="4" t="str">
        <f>IF(ISERROR(VLOOKUP(C37,data,3,FALSE)),"",VLOOKUP(C37,data,3,FALSE))</f>
        <v/>
      </c>
      <c r="E37" s="4" t="str">
        <f>IF(ISERROR(VLOOKUP(C37,data,4,FALSE)),"",VLOOKUP(C37,data,4,FALSE))</f>
        <v/>
      </c>
      <c r="F37" s="20" t="str">
        <f>IF(ISERROR(VLOOKUP(C37,data,5,FALSE)),"",VLOOKUP(C37,data,5,FALSE))</f>
        <v/>
      </c>
      <c r="G37" s="1"/>
      <c r="H37" s="4" t="str">
        <f>IF(ISERROR(VLOOKUP(G37,data,6,FALSE)),"",VLOOKUP(G37,data,6,FALSE))</f>
        <v/>
      </c>
      <c r="I37" s="4" t="str">
        <f>IF(ISERROR(VLOOKUP(G37,data,7,FALSE)),"",VLOOKUP(G37,data,7,FALSE))</f>
        <v/>
      </c>
      <c r="J37" s="20" t="str">
        <f>IF(ISERROR(VLOOKUP(G37,data,8,FALSE)),"",VLOOKUP(G37,data,8,FALSE))</f>
        <v/>
      </c>
      <c r="K37" s="1"/>
      <c r="L37" s="4" t="str">
        <f>IF(ISERROR(VLOOKUP(K37,data,9,FALSE)),"",VLOOKUP(K37,data,9,FALSE))</f>
        <v/>
      </c>
      <c r="M37" s="4" t="str">
        <f>IF(ISERROR(VLOOKUP(K37,data,10,FALSE)),"",VLOOKUP(K37,data,10,FALSE))</f>
        <v/>
      </c>
      <c r="N37" s="20" t="str">
        <f>IF(ISERROR(VLOOKUP(K37,data,11,FALSE)),"",VLOOKUP(K37,data,11,FALSE))</f>
        <v/>
      </c>
      <c r="O37" s="1"/>
      <c r="P37" s="4" t="str">
        <f>IF(ISERROR(VLOOKUP(O37,data,12,FALSE)),"",VLOOKUP(O37,data,12,FALSE))</f>
        <v/>
      </c>
      <c r="Q37" s="4" t="str">
        <f>IF(ISERROR(VLOOKUP(O37,data,13,FALSE)),"",VLOOKUP(O37,data,13,FALSE))</f>
        <v/>
      </c>
      <c r="R37" s="20" t="str">
        <f>IF(ISERROR(VLOOKUP(O37,data,14,FALSE)),"",VLOOKUP(O37,data,14,FALSE))</f>
        <v/>
      </c>
      <c r="S37" s="1"/>
      <c r="T37" s="4" t="str">
        <f>IF(ISERROR(VLOOKUP(S37,data,15,FALSE)),"",VLOOKUP(S37,data,15,FALSE))</f>
        <v/>
      </c>
      <c r="U37" s="4" t="str">
        <f>IF(ISERROR(VLOOKUP(S37,data,16,FALSE)),"",VLOOKUP(S37,data,16,FALSE))</f>
        <v/>
      </c>
      <c r="V37" s="20" t="str">
        <f>IF(ISERROR(VLOOKUP(S37,data,17,FALSE)),"",VLOOKUP(S37,data,17,FALSE))</f>
        <v/>
      </c>
      <c r="W37" s="1"/>
      <c r="X37" s="4" t="str">
        <f>IF(ISERROR(VLOOKUP(W37,data,18,FALSE)),"",VLOOKUP(W37,data,18,FALSE))</f>
        <v/>
      </c>
      <c r="Y37" s="4" t="str">
        <f>IF(ISERROR(VLOOKUP(W37,data,19,FALSE)),"",VLOOKUP(W37,data,19,FALSE))</f>
        <v/>
      </c>
      <c r="Z37" s="20" t="str">
        <f>IF(ISERROR(VLOOKUP(W37,data,20,FALSE)),"",VLOOKUP(W37,data,20,FALSE))</f>
        <v/>
      </c>
      <c r="AA37" s="1"/>
      <c r="AB37" s="4" t="str">
        <f>IF(ISERROR(VLOOKUP(AA37,data,21,FALSE)),"",VLOOKUP(AA37,data,21,FALSE))</f>
        <v/>
      </c>
      <c r="AC37" s="6" t="str">
        <f>IF(ISERROR(VLOOKUP(AA37,data,22,FALSE)),"",VLOOKUP(AA37,data,22,FALSE))</f>
        <v/>
      </c>
      <c r="AD37" s="6" t="str">
        <f>IF(ISERROR(VLOOKUP(AA37,data,23,FALSE)),"",VLOOKUP(AA37,data,23,FALSE))</f>
        <v/>
      </c>
      <c r="AE37" s="112" t="str">
        <f>IF(ISERROR(VLOOKUP(#REF!,data,13,FALSE)),"",VLOOKUP(#REF!,data,13,FALSE))</f>
        <v/>
      </c>
      <c r="AF37" s="112"/>
      <c r="AG37" s="112"/>
    </row>
    <row r="38" spans="1:33" ht="14.1" customHeight="1" thickBot="1">
      <c r="A38" s="62"/>
      <c r="B38" s="114" t="s">
        <v>35</v>
      </c>
      <c r="C38" s="22"/>
      <c r="D38" s="115"/>
      <c r="E38" s="115"/>
      <c r="F38" s="116"/>
      <c r="G38" s="22"/>
      <c r="H38" s="115"/>
      <c r="I38" s="115"/>
      <c r="J38" s="116"/>
      <c r="K38" s="22"/>
      <c r="L38" s="115"/>
      <c r="M38" s="115"/>
      <c r="N38" s="116"/>
      <c r="O38" s="22"/>
      <c r="P38" s="115"/>
      <c r="Q38" s="115"/>
      <c r="R38" s="116"/>
      <c r="S38" s="22"/>
      <c r="T38" s="115"/>
      <c r="U38" s="115"/>
      <c r="V38" s="116"/>
      <c r="W38" s="22"/>
      <c r="X38" s="115"/>
      <c r="Y38" s="115"/>
      <c r="Z38" s="116"/>
      <c r="AA38" s="22"/>
      <c r="AB38" s="115"/>
      <c r="AC38" s="117"/>
      <c r="AD38" s="117"/>
      <c r="AE38" s="112" t="str">
        <f>IF(ISERROR(VLOOKUP(#REF!,data,13,FALSE)),"",VLOOKUP(#REF!,data,13,FALSE))</f>
        <v/>
      </c>
      <c r="AF38" s="112"/>
      <c r="AG38" s="112"/>
    </row>
    <row r="39" spans="1:33" ht="14.1" customHeight="1" thickBot="1">
      <c r="A39" s="118" t="str">
        <f>IF(C41="ILLEGAL","ILLEGAL","")</f>
        <v/>
      </c>
      <c r="B39" s="114" t="s">
        <v>36</v>
      </c>
      <c r="C39" s="2"/>
      <c r="D39" s="5"/>
      <c r="E39" s="5"/>
      <c r="F39" s="21"/>
      <c r="G39" s="2"/>
      <c r="H39" s="5"/>
      <c r="I39" s="5"/>
      <c r="J39" s="21"/>
      <c r="K39" s="2"/>
      <c r="L39" s="5"/>
      <c r="M39" s="5"/>
      <c r="N39" s="21"/>
      <c r="O39" s="2"/>
      <c r="P39" s="5"/>
      <c r="Q39" s="5"/>
      <c r="R39" s="21"/>
      <c r="S39" s="2"/>
      <c r="T39" s="5"/>
      <c r="U39" s="5"/>
      <c r="V39" s="21"/>
      <c r="W39" s="2"/>
      <c r="X39" s="5"/>
      <c r="Y39" s="5"/>
      <c r="Z39" s="21"/>
      <c r="AA39" s="2"/>
      <c r="AB39" s="5"/>
      <c r="AC39" s="7"/>
      <c r="AD39" s="7"/>
      <c r="AE39" s="17"/>
      <c r="AF39" s="17"/>
      <c r="AG39" s="17"/>
    </row>
    <row r="40" spans="1:33" ht="14.1" customHeight="1" thickBot="1">
      <c r="A40" s="119"/>
      <c r="B40" s="120" t="s">
        <v>37</v>
      </c>
      <c r="C40" s="3"/>
      <c r="D40" s="8">
        <f>SUM(D36:D39)</f>
        <v>0</v>
      </c>
      <c r="E40" s="8">
        <f>SUM(E36:E39)</f>
        <v>0</v>
      </c>
      <c r="F40" s="8">
        <f>SUM(F36:F39)</f>
        <v>0</v>
      </c>
      <c r="G40" s="147"/>
      <c r="H40" s="8">
        <f>SUM(H36:H39)</f>
        <v>0</v>
      </c>
      <c r="I40" s="8">
        <f>SUM(I36:I39)</f>
        <v>0</v>
      </c>
      <c r="J40" s="8">
        <f>SUM(J36:J39)</f>
        <v>0</v>
      </c>
      <c r="K40" s="147"/>
      <c r="L40" s="8">
        <f>SUM(L36:L39)</f>
        <v>0</v>
      </c>
      <c r="M40" s="8">
        <f>SUM(M36:M39)</f>
        <v>0</v>
      </c>
      <c r="N40" s="8">
        <f>SUM(N36:N39)</f>
        <v>0</v>
      </c>
      <c r="O40" s="147"/>
      <c r="P40" s="8">
        <f>SUM(P36:P39)</f>
        <v>0</v>
      </c>
      <c r="Q40" s="8">
        <f>SUM(Q36:Q39)</f>
        <v>0</v>
      </c>
      <c r="R40" s="8">
        <f>SUM(R36:R39)</f>
        <v>0</v>
      </c>
      <c r="S40" s="147"/>
      <c r="T40" s="8">
        <f>SUM(T36:T39)</f>
        <v>0</v>
      </c>
      <c r="U40" s="8">
        <f>SUM(U36:U39)</f>
        <v>0</v>
      </c>
      <c r="V40" s="8">
        <f>SUM(V36:V39)</f>
        <v>0</v>
      </c>
      <c r="W40" s="147"/>
      <c r="X40" s="8">
        <f>SUM(X36:X39)</f>
        <v>0</v>
      </c>
      <c r="Y40" s="8">
        <f>SUM(Y36:Y39)</f>
        <v>0</v>
      </c>
      <c r="Z40" s="8">
        <f>SUM(Z36:Z39)</f>
        <v>0</v>
      </c>
      <c r="AA40" s="147"/>
      <c r="AB40" s="8">
        <f>SUM(AB36:AB39)</f>
        <v>0</v>
      </c>
      <c r="AC40" s="8">
        <f>SUM(AC36:AC39)</f>
        <v>0</v>
      </c>
      <c r="AD40" s="8">
        <f>SUM(AD36:AD39)</f>
        <v>0</v>
      </c>
      <c r="AE40" s="8">
        <f>SUM(F40,J40,N40,R40,V40,Z40,AD40)</f>
        <v>0</v>
      </c>
      <c r="AF40" s="122">
        <v>0</v>
      </c>
      <c r="AG40" s="123"/>
    </row>
    <row r="41" spans="1:33" ht="14.1" customHeight="1" thickBot="1">
      <c r="A41" s="124">
        <f>COUNTIF(C42:AC42,"Cannot Convert")</f>
        <v>0</v>
      </c>
      <c r="B41" s="125" t="s">
        <v>38</v>
      </c>
      <c r="C41" s="126" t="str">
        <f>IF(AND(E40&gt;$AA$1,D40&gt;$X$1),"ILLEGAL",IF(E40&gt;$AA$1,"Full-Time Driver",""))</f>
        <v/>
      </c>
      <c r="D41" s="127"/>
      <c r="E41" s="128"/>
      <c r="F41" s="127"/>
      <c r="G41" s="126" t="str">
        <f>IF(AND(I40&gt;$AA$1,H40&gt;$X$1),"ILLEGAL",IF(I40&gt;$AA$1,"Full-Time Driver",""))</f>
        <v/>
      </c>
      <c r="H41" s="127"/>
      <c r="I41" s="128"/>
      <c r="J41" s="127"/>
      <c r="K41" s="126" t="str">
        <f>IF(AND(M40&gt;$AA$1,L40&gt;$X$1),"ILLEGAL",IF(M40&gt;$AA$1,"Full-Time Driver",""))</f>
        <v/>
      </c>
      <c r="L41" s="127"/>
      <c r="M41" s="128"/>
      <c r="N41" s="127"/>
      <c r="O41" s="126" t="str">
        <f>IF(AND(Q40&gt;$AA$1,P40&gt;$X$1),"ILLEGAL",IF(Q40&gt;$AA$1,"Full-Time Driver",""))</f>
        <v/>
      </c>
      <c r="P41" s="127"/>
      <c r="Q41" s="128"/>
      <c r="R41" s="127"/>
      <c r="S41" s="126" t="str">
        <f>IF(AND(U40&gt;$AA$1,T40&gt;$X$1),"ILLEGAL",IF(U40&gt;$AA$1,"Full-Time Driver",""))</f>
        <v/>
      </c>
      <c r="T41" s="127"/>
      <c r="U41" s="128"/>
      <c r="V41" s="127"/>
      <c r="W41" s="126" t="str">
        <f>IF(AND(Y40&gt;$AA$1,X40&gt;$X$1),"ILLEGAL",IF(Y40&gt;$AA$1,"Full-Time Driver",""))</f>
        <v/>
      </c>
      <c r="X41" s="127"/>
      <c r="Y41" s="128"/>
      <c r="Z41" s="127"/>
      <c r="AA41" s="126" t="str">
        <f>IF(AND(AC40&gt;$AA$1,AB40&gt;$X$1),"ILLEGAL",IF(AC40&gt;$AA$1,"Full-Time Driver",""))</f>
        <v/>
      </c>
      <c r="AB41" s="127"/>
      <c r="AC41" s="128"/>
      <c r="AD41" s="128"/>
      <c r="AE41" s="126" t="str">
        <f>IF($AE$1&lt;AE40,"Working Time Policy Breach","Compliant to Working Time Policy")</f>
        <v>Compliant to Working Time Policy</v>
      </c>
      <c r="AF41" s="128"/>
      <c r="AG41" s="128"/>
    </row>
    <row r="42" spans="1:33" s="75" customFormat="1" ht="14.1" customHeight="1" thickTop="1" thickBot="1">
      <c r="A42" s="129" t="str">
        <f>IF(A41&gt;0,"Cannot Convert","")</f>
        <v/>
      </c>
      <c r="B42" s="135" t="s">
        <v>11</v>
      </c>
      <c r="C42" s="131" t="str">
        <f>IF(D40&gt;$X$1,"Cannot Convert","")</f>
        <v/>
      </c>
      <c r="D42" s="132"/>
      <c r="E42" s="133"/>
      <c r="F42" s="132"/>
      <c r="G42" s="131" t="str">
        <f>IF(H40&gt;$X$1,"Cannot Convert","")</f>
        <v/>
      </c>
      <c r="H42" s="132"/>
      <c r="I42" s="133"/>
      <c r="J42" s="132"/>
      <c r="K42" s="131" t="str">
        <f>IF(L40&gt;$X$1,"Cannot Convert","")</f>
        <v/>
      </c>
      <c r="L42" s="132"/>
      <c r="M42" s="133"/>
      <c r="N42" s="132"/>
      <c r="O42" s="131" t="str">
        <f>IF(P40&gt;$X$1,"Cannot Convert","")</f>
        <v/>
      </c>
      <c r="P42" s="132"/>
      <c r="Q42" s="133"/>
      <c r="R42" s="132"/>
      <c r="S42" s="131" t="str">
        <f>IF(T40&gt;$X$1,"Cannot Convert","")</f>
        <v/>
      </c>
      <c r="T42" s="132"/>
      <c r="U42" s="133"/>
      <c r="V42" s="132"/>
      <c r="W42" s="131" t="str">
        <f>IF(X40&gt;$X$1,"Cannot Convert","")</f>
        <v/>
      </c>
      <c r="X42" s="132"/>
      <c r="Y42" s="133"/>
      <c r="Z42" s="132"/>
      <c r="AA42" s="131" t="str">
        <f>IF(AB40&gt;$X$1,"Cannot Convert","")</f>
        <v/>
      </c>
      <c r="AB42" s="132"/>
      <c r="AC42" s="133"/>
      <c r="AD42" s="133"/>
      <c r="AE42" s="134" t="s">
        <v>39</v>
      </c>
      <c r="AF42" s="133"/>
      <c r="AG42" s="133"/>
    </row>
    <row r="43" spans="1:33" ht="25.5" thickTop="1" thickBot="1">
      <c r="A43" s="101" t="s">
        <v>23</v>
      </c>
      <c r="B43" s="102"/>
      <c r="C43" s="103" t="s">
        <v>24</v>
      </c>
      <c r="D43" s="104" t="s">
        <v>25</v>
      </c>
      <c r="E43" s="104" t="s">
        <v>26</v>
      </c>
      <c r="F43" s="105" t="s">
        <v>27</v>
      </c>
      <c r="G43" s="103" t="s">
        <v>24</v>
      </c>
      <c r="H43" s="104" t="s">
        <v>25</v>
      </c>
      <c r="I43" s="104" t="s">
        <v>26</v>
      </c>
      <c r="J43" s="105" t="s">
        <v>27</v>
      </c>
      <c r="K43" s="103" t="s">
        <v>24</v>
      </c>
      <c r="L43" s="104" t="s">
        <v>25</v>
      </c>
      <c r="M43" s="104" t="s">
        <v>26</v>
      </c>
      <c r="N43" s="105" t="s">
        <v>27</v>
      </c>
      <c r="O43" s="103" t="s">
        <v>24</v>
      </c>
      <c r="P43" s="104" t="s">
        <v>25</v>
      </c>
      <c r="Q43" s="104" t="s">
        <v>26</v>
      </c>
      <c r="R43" s="105" t="s">
        <v>27</v>
      </c>
      <c r="S43" s="103" t="s">
        <v>24</v>
      </c>
      <c r="T43" s="104" t="s">
        <v>25</v>
      </c>
      <c r="U43" s="104" t="s">
        <v>26</v>
      </c>
      <c r="V43" s="105" t="s">
        <v>27</v>
      </c>
      <c r="W43" s="103" t="s">
        <v>24</v>
      </c>
      <c r="X43" s="104" t="s">
        <v>25</v>
      </c>
      <c r="Y43" s="104" t="s">
        <v>26</v>
      </c>
      <c r="Z43" s="105" t="s">
        <v>27</v>
      </c>
      <c r="AA43" s="103" t="s">
        <v>24</v>
      </c>
      <c r="AB43" s="104" t="s">
        <v>25</v>
      </c>
      <c r="AC43" s="106" t="s">
        <v>26</v>
      </c>
      <c r="AD43" s="105" t="s">
        <v>27</v>
      </c>
      <c r="AE43" s="107" t="s">
        <v>28</v>
      </c>
      <c r="AF43" s="104" t="s">
        <v>29</v>
      </c>
      <c r="AG43" s="104" t="s">
        <v>30</v>
      </c>
    </row>
    <row r="44" spans="1:33" ht="14.1" customHeight="1" thickBot="1">
      <c r="A44" s="62"/>
      <c r="B44" s="108" t="s">
        <v>32</v>
      </c>
      <c r="C44" s="1"/>
      <c r="D44" s="4" t="str">
        <f>IF(ISERROR(VLOOKUP(C44,data,3,FALSE)),"",VLOOKUP(C44,data,3,FALSE))</f>
        <v/>
      </c>
      <c r="E44" s="4" t="str">
        <f>IF(ISERROR(VLOOKUP(C44,data,4,FALSE)),"",VLOOKUP(C44,data,4,FALSE))</f>
        <v/>
      </c>
      <c r="F44" s="4" t="str">
        <f>IF(ISERROR(VLOOKUP(C44,data,5,FALSE)),"",VLOOKUP(C44,data,5,FALSE))</f>
        <v/>
      </c>
      <c r="G44" s="1"/>
      <c r="H44" s="4" t="str">
        <f>IF(ISERROR(VLOOKUP(G44,data,6,FALSE)),"",VLOOKUP(G44,data,6,FALSE))</f>
        <v/>
      </c>
      <c r="I44" s="4" t="str">
        <f>IF(ISERROR(VLOOKUP(G44,data,7,FALSE)),"",VLOOKUP(G44,data,7,FALSE))</f>
        <v/>
      </c>
      <c r="J44" s="20" t="str">
        <f>IF(ISERROR(VLOOKUP(G44,data,8,FALSE)),"",VLOOKUP(G44,data,8,FALSE))</f>
        <v/>
      </c>
      <c r="K44" s="1"/>
      <c r="L44" s="4" t="str">
        <f>IF(ISERROR(VLOOKUP(K44,data,9,FALSE)),"",VLOOKUP(K44,data,9,FALSE))</f>
        <v/>
      </c>
      <c r="M44" s="4" t="str">
        <f>IF(ISERROR(VLOOKUP(K44,data,10,FALSE)),"",VLOOKUP(K44,data,10,FALSE))</f>
        <v/>
      </c>
      <c r="N44" s="20" t="str">
        <f>IF(ISERROR(VLOOKUP(K44,data,11,FALSE)),"",VLOOKUP(K44,data,11,FALSE))</f>
        <v/>
      </c>
      <c r="O44" s="1"/>
      <c r="P44" s="4" t="str">
        <f>IF(ISERROR(VLOOKUP(O44,data,12,FALSE)),"",VLOOKUP(O44,data,12,FALSE))</f>
        <v/>
      </c>
      <c r="Q44" s="4" t="str">
        <f>IF(ISERROR(VLOOKUP(O44,data,13,FALSE)),"",VLOOKUP(O44,data,13,FALSE))</f>
        <v/>
      </c>
      <c r="R44" s="20" t="str">
        <f>IF(ISERROR(VLOOKUP(O44,data,14,FALSE)),"",VLOOKUP(O44,data,14,FALSE))</f>
        <v/>
      </c>
      <c r="S44" s="1"/>
      <c r="T44" s="4" t="str">
        <f>IF(ISERROR(VLOOKUP(S44,data,15,FALSE)),"",VLOOKUP(S44,data,15,FALSE))</f>
        <v/>
      </c>
      <c r="U44" s="4" t="str">
        <f>IF(ISERROR(VLOOKUP(S44,data,16,FALSE)),"",VLOOKUP(S44,data,16,FALSE))</f>
        <v/>
      </c>
      <c r="V44" s="20" t="str">
        <f>IF(ISERROR(VLOOKUP(S44,data,17,FALSE)),"",VLOOKUP(S44,data,17,FALSE))</f>
        <v/>
      </c>
      <c r="W44" s="1"/>
      <c r="X44" s="4" t="str">
        <f>IF(ISERROR(VLOOKUP(W44,data,18,FALSE)),"",VLOOKUP(W44,data,18,FALSE))</f>
        <v/>
      </c>
      <c r="Y44" s="4" t="str">
        <f>IF(ISERROR(VLOOKUP(W44,data,19,FALSE)),"",VLOOKUP(W44,data,19,FALSE))</f>
        <v/>
      </c>
      <c r="Z44" s="20" t="str">
        <f>IF(ISERROR(VLOOKUP(W44,data,20,FALSE)),"",VLOOKUP(W44,data,20,FALSE))</f>
        <v/>
      </c>
      <c r="AA44" s="1"/>
      <c r="AB44" s="4" t="str">
        <f>IF(ISERROR(VLOOKUP(AA44,data,21,FALSE)),"",VLOOKUP(AA44,data,21,FALSE))</f>
        <v/>
      </c>
      <c r="AC44" s="6" t="str">
        <f>IF(ISERROR(VLOOKUP(AA44,data,22,FALSE)),"",VLOOKUP(AA44,data,22,FALSE))</f>
        <v/>
      </c>
      <c r="AD44" s="6" t="str">
        <f>IF(ISERROR(VLOOKUP(AA44,data,23,FALSE)),"",VLOOKUP(AA44,data,23,FALSE))</f>
        <v/>
      </c>
      <c r="AE44" s="112"/>
      <c r="AF44" s="112"/>
      <c r="AG44" s="112"/>
    </row>
    <row r="45" spans="1:33" ht="14.1" customHeight="1" thickBot="1">
      <c r="A45" s="113" t="s">
        <v>33</v>
      </c>
      <c r="B45" s="114" t="s">
        <v>34</v>
      </c>
      <c r="C45" s="1"/>
      <c r="D45" s="4" t="str">
        <f>IF(ISERROR(VLOOKUP(C45,data,3,FALSE)),"",VLOOKUP(C45,data,3,FALSE))</f>
        <v/>
      </c>
      <c r="E45" s="4" t="str">
        <f>IF(ISERROR(VLOOKUP(C45,data,4,FALSE)),"",VLOOKUP(C45,data,4,FALSE))</f>
        <v/>
      </c>
      <c r="F45" s="4" t="str">
        <f>IF(ISERROR(VLOOKUP(C45,data,5,FALSE)),"",VLOOKUP(C45,data,5,FALSE))</f>
        <v/>
      </c>
      <c r="G45" s="1"/>
      <c r="H45" s="4" t="str">
        <f>IF(ISERROR(VLOOKUP(G45,data,6,FALSE)),"",VLOOKUP(G45,data,6,FALSE))</f>
        <v/>
      </c>
      <c r="I45" s="4" t="str">
        <f>IF(ISERROR(VLOOKUP(G45,data,7,FALSE)),"",VLOOKUP(G45,data,7,FALSE))</f>
        <v/>
      </c>
      <c r="J45" s="20" t="str">
        <f>IF(ISERROR(VLOOKUP(G45,data,8,FALSE)),"",VLOOKUP(G45,data,8,FALSE))</f>
        <v/>
      </c>
      <c r="K45" s="1"/>
      <c r="L45" s="4" t="str">
        <f>IF(ISERROR(VLOOKUP(K45,data,9,FALSE)),"",VLOOKUP(K45,data,9,FALSE))</f>
        <v/>
      </c>
      <c r="M45" s="4" t="str">
        <f>IF(ISERROR(VLOOKUP(K45,data,10,FALSE)),"",VLOOKUP(K45,data,10,FALSE))</f>
        <v/>
      </c>
      <c r="N45" s="20" t="str">
        <f>IF(ISERROR(VLOOKUP(K45,data,11,FALSE)),"",VLOOKUP(K45,data,11,FALSE))</f>
        <v/>
      </c>
      <c r="O45" s="1"/>
      <c r="P45" s="4" t="str">
        <f>IF(ISERROR(VLOOKUP(O45,data,12,FALSE)),"",VLOOKUP(O45,data,12,FALSE))</f>
        <v/>
      </c>
      <c r="Q45" s="4" t="str">
        <f>IF(ISERROR(VLOOKUP(O45,data,13,FALSE)),"",VLOOKUP(O45,data,13,FALSE))</f>
        <v/>
      </c>
      <c r="R45" s="20" t="str">
        <f>IF(ISERROR(VLOOKUP(O45,data,14,FALSE)),"",VLOOKUP(O45,data,14,FALSE))</f>
        <v/>
      </c>
      <c r="S45" s="1"/>
      <c r="T45" s="4" t="str">
        <f>IF(ISERROR(VLOOKUP(S45,data,15,FALSE)),"",VLOOKUP(S45,data,15,FALSE))</f>
        <v/>
      </c>
      <c r="U45" s="4" t="str">
        <f>IF(ISERROR(VLOOKUP(S45,data,16,FALSE)),"",VLOOKUP(S45,data,16,FALSE))</f>
        <v/>
      </c>
      <c r="V45" s="20" t="str">
        <f>IF(ISERROR(VLOOKUP(S45,data,17,FALSE)),"",VLOOKUP(S45,data,17,FALSE))</f>
        <v/>
      </c>
      <c r="W45" s="1"/>
      <c r="X45" s="4" t="str">
        <f>IF(ISERROR(VLOOKUP(W45,data,18,FALSE)),"",VLOOKUP(W45,data,18,FALSE))</f>
        <v/>
      </c>
      <c r="Y45" s="4" t="str">
        <f>IF(ISERROR(VLOOKUP(W45,data,19,FALSE)),"",VLOOKUP(W45,data,19,FALSE))</f>
        <v/>
      </c>
      <c r="Z45" s="20" t="str">
        <f>IF(ISERROR(VLOOKUP(W45,data,20,FALSE)),"",VLOOKUP(W45,data,20,FALSE))</f>
        <v/>
      </c>
      <c r="AA45" s="1"/>
      <c r="AB45" s="4" t="str">
        <f>IF(ISERROR(VLOOKUP(AA45,data,21,FALSE)),"",VLOOKUP(AA45,data,21,FALSE))</f>
        <v/>
      </c>
      <c r="AC45" s="6" t="str">
        <f>IF(ISERROR(VLOOKUP(AA45,data,22,FALSE)),"",VLOOKUP(AA45,data,22,FALSE))</f>
        <v/>
      </c>
      <c r="AD45" s="6" t="str">
        <f>IF(ISERROR(VLOOKUP(AA45,data,23,FALSE)),"",VLOOKUP(AA45,data,23,FALSE))</f>
        <v/>
      </c>
      <c r="AE45" s="112" t="str">
        <f>IF(ISERROR(VLOOKUP(#REF!,data,13,FALSE)),"",VLOOKUP(#REF!,data,13,FALSE))</f>
        <v/>
      </c>
      <c r="AF45" s="112"/>
      <c r="AG45" s="112"/>
    </row>
    <row r="46" spans="1:33" ht="14.1" customHeight="1">
      <c r="B46" s="114" t="s">
        <v>35</v>
      </c>
      <c r="C46" s="1"/>
      <c r="D46" s="115"/>
      <c r="E46" s="115"/>
      <c r="F46" s="115"/>
      <c r="G46" s="1"/>
      <c r="H46" s="115"/>
      <c r="I46" s="115"/>
      <c r="J46" s="116"/>
      <c r="K46" s="1"/>
      <c r="L46" s="115"/>
      <c r="M46" s="115"/>
      <c r="N46" s="116"/>
      <c r="O46" s="1"/>
      <c r="P46" s="115"/>
      <c r="Q46" s="115"/>
      <c r="R46" s="116"/>
      <c r="S46" s="1"/>
      <c r="T46" s="115"/>
      <c r="U46" s="115"/>
      <c r="V46" s="116"/>
      <c r="W46" s="1"/>
      <c r="X46" s="115"/>
      <c r="Y46" s="115"/>
      <c r="Z46" s="116"/>
      <c r="AA46" s="1"/>
      <c r="AB46" s="115"/>
      <c r="AC46" s="117"/>
      <c r="AD46" s="117"/>
      <c r="AE46" s="112" t="str">
        <f>IF(ISERROR(VLOOKUP(#REF!,data,13,FALSE)),"",VLOOKUP(#REF!,data,13,FALSE))</f>
        <v/>
      </c>
      <c r="AF46" s="112"/>
      <c r="AG46" s="112"/>
    </row>
    <row r="47" spans="1:33" ht="14.1" customHeight="1" thickBot="1">
      <c r="A47" s="118" t="str">
        <f>IF(C49="ILLEGAL","ILLEGAL","")</f>
        <v/>
      </c>
      <c r="B47" s="114" t="s">
        <v>36</v>
      </c>
      <c r="C47" s="2"/>
      <c r="D47" s="5"/>
      <c r="E47" s="5"/>
      <c r="F47" s="21"/>
      <c r="G47" s="2"/>
      <c r="H47" s="5"/>
      <c r="I47" s="5"/>
      <c r="J47" s="21"/>
      <c r="K47" s="2"/>
      <c r="L47" s="5"/>
      <c r="M47" s="5"/>
      <c r="N47" s="21"/>
      <c r="O47" s="2"/>
      <c r="P47" s="5"/>
      <c r="Q47" s="5"/>
      <c r="R47" s="21"/>
      <c r="S47" s="2"/>
      <c r="T47" s="5"/>
      <c r="U47" s="5"/>
      <c r="V47" s="21"/>
      <c r="W47" s="2"/>
      <c r="X47" s="5"/>
      <c r="Y47" s="5"/>
      <c r="Z47" s="21"/>
      <c r="AA47" s="2"/>
      <c r="AB47" s="5"/>
      <c r="AC47" s="7"/>
      <c r="AD47" s="7"/>
      <c r="AE47" s="17"/>
      <c r="AF47" s="17"/>
      <c r="AG47" s="17"/>
    </row>
    <row r="48" spans="1:33" ht="14.1" customHeight="1" thickBot="1">
      <c r="A48" s="119"/>
      <c r="B48" s="120" t="s">
        <v>37</v>
      </c>
      <c r="C48" s="3"/>
      <c r="D48" s="8">
        <f>SUM(D44:D47)</f>
        <v>0</v>
      </c>
      <c r="E48" s="8">
        <f>SUM(E44:E47)</f>
        <v>0</v>
      </c>
      <c r="F48" s="8">
        <f>SUM(F44:F47)</f>
        <v>0</v>
      </c>
      <c r="G48" s="147"/>
      <c r="H48" s="8">
        <f>SUM(H44:H47)</f>
        <v>0</v>
      </c>
      <c r="I48" s="8">
        <f>SUM(I44:I47)</f>
        <v>0</v>
      </c>
      <c r="J48" s="8">
        <f>SUM(J44:J47)</f>
        <v>0</v>
      </c>
      <c r="K48" s="147"/>
      <c r="L48" s="8">
        <f>SUM(L44:L47)</f>
        <v>0</v>
      </c>
      <c r="M48" s="8">
        <f>SUM(M44:M47)</f>
        <v>0</v>
      </c>
      <c r="N48" s="8">
        <f>SUM(N44:N47)</f>
        <v>0</v>
      </c>
      <c r="O48" s="147"/>
      <c r="P48" s="8">
        <f>SUM(P44:P47)</f>
        <v>0</v>
      </c>
      <c r="Q48" s="8">
        <f>SUM(Q44:Q47)</f>
        <v>0</v>
      </c>
      <c r="R48" s="8">
        <f>SUM(R44:R47)</f>
        <v>0</v>
      </c>
      <c r="S48" s="147"/>
      <c r="T48" s="8">
        <f>SUM(T44:T47)</f>
        <v>0</v>
      </c>
      <c r="U48" s="8">
        <f>SUM(U44:U47)</f>
        <v>0</v>
      </c>
      <c r="V48" s="8">
        <f>SUM(V44:V47)</f>
        <v>0</v>
      </c>
      <c r="W48" s="147"/>
      <c r="X48" s="8">
        <f>SUM(X44:X47)</f>
        <v>0</v>
      </c>
      <c r="Y48" s="8">
        <f>SUM(Y44:Y47)</f>
        <v>0</v>
      </c>
      <c r="Z48" s="8">
        <f>SUM(Z44:Z47)</f>
        <v>0</v>
      </c>
      <c r="AA48" s="147"/>
      <c r="AB48" s="8">
        <f>SUM(AB44:AB47)</f>
        <v>0</v>
      </c>
      <c r="AC48" s="8">
        <f>SUM(AC44:AC47)</f>
        <v>0</v>
      </c>
      <c r="AD48" s="8">
        <f>SUM(AD44:AD47)</f>
        <v>0</v>
      </c>
      <c r="AE48" s="8">
        <f>SUM(F48,J48,N48,R48,V48,Z48,AD48)</f>
        <v>0</v>
      </c>
      <c r="AF48" s="122">
        <v>0</v>
      </c>
      <c r="AG48" s="123"/>
    </row>
    <row r="49" spans="1:33" ht="14.1" customHeight="1" thickBot="1">
      <c r="A49" s="124">
        <f>COUNTIF(C50:AC50,"Cannot Convert")</f>
        <v>0</v>
      </c>
      <c r="B49" s="125" t="s">
        <v>38</v>
      </c>
      <c r="C49" s="126" t="str">
        <f>IF(AND(E48&gt;$AA$1,D48&gt;$X$1),"ILLEGAL",IF(E48&gt;$AA$1,"Full-Time Driver",""))</f>
        <v/>
      </c>
      <c r="D49" s="127"/>
      <c r="E49" s="128"/>
      <c r="F49" s="127"/>
      <c r="G49" s="126" t="str">
        <f>IF(AND(I48&gt;$AA$1,H48&gt;$X$1),"ILLEGAL",IF(I48&gt;$AA$1,"Full-Time Driver",""))</f>
        <v/>
      </c>
      <c r="H49" s="127"/>
      <c r="I49" s="128"/>
      <c r="J49" s="127"/>
      <c r="K49" s="126" t="str">
        <f>IF(AND(M48&gt;$AA$1,L48&gt;$X$1),"ILLEGAL",IF(M48&gt;$AA$1,"Full-Time Driver",""))</f>
        <v/>
      </c>
      <c r="L49" s="127"/>
      <c r="M49" s="128"/>
      <c r="N49" s="127"/>
      <c r="O49" s="126" t="str">
        <f>IF(AND(Q48&gt;$AA$1,P48&gt;$X$1),"ILLEGAL",IF(Q48&gt;$AA$1,"Full-Time Driver",""))</f>
        <v/>
      </c>
      <c r="P49" s="127"/>
      <c r="Q49" s="128"/>
      <c r="R49" s="127"/>
      <c r="S49" s="126" t="str">
        <f>IF(AND(U48&gt;$AA$1,T48&gt;$X$1),"ILLEGAL",IF(U48&gt;$AA$1,"Full-Time Driver",""))</f>
        <v/>
      </c>
      <c r="T49" s="127"/>
      <c r="U49" s="128"/>
      <c r="V49" s="127"/>
      <c r="W49" s="126" t="str">
        <f>IF(AND(Y48&gt;$AA$1,X48&gt;$X$1),"ILLEGAL",IF(Y48&gt;$AA$1,"Full-Time Driver",""))</f>
        <v/>
      </c>
      <c r="X49" s="127"/>
      <c r="Y49" s="128"/>
      <c r="Z49" s="127"/>
      <c r="AA49" s="126" t="str">
        <f>IF(AND(AC48&gt;$AA$1,AB48&gt;$X$1),"ILLEGAL",IF(AC48&gt;$AA$1,"Full-Time Driver",""))</f>
        <v/>
      </c>
      <c r="AB49" s="127"/>
      <c r="AC49" s="128"/>
      <c r="AD49" s="128"/>
      <c r="AE49" s="126" t="str">
        <f>IF($AE$1&lt;AE48,"Working Time Policy Breach","Compliant to Working Time Policy")</f>
        <v>Compliant to Working Time Policy</v>
      </c>
      <c r="AF49" s="128"/>
      <c r="AG49" s="128"/>
    </row>
    <row r="50" spans="1:33" s="75" customFormat="1" ht="14.1" customHeight="1" thickTop="1" thickBot="1">
      <c r="A50" s="129" t="str">
        <f>IF(A49&gt;0,"Cannot Convert","")</f>
        <v/>
      </c>
      <c r="B50" s="130" t="s">
        <v>11</v>
      </c>
      <c r="C50" s="131" t="str">
        <f>IF(D48&gt;$X$1,"Cannot Convert","")</f>
        <v/>
      </c>
      <c r="D50" s="132"/>
      <c r="E50" s="133"/>
      <c r="F50" s="132"/>
      <c r="G50" s="131" t="str">
        <f>IF(H48&gt;$X$1,"Cannot Convert","")</f>
        <v/>
      </c>
      <c r="H50" s="132"/>
      <c r="I50" s="133"/>
      <c r="J50" s="132"/>
      <c r="K50" s="131" t="str">
        <f>IF(L48&gt;$X$1,"Cannot Convert","")</f>
        <v/>
      </c>
      <c r="L50" s="132"/>
      <c r="M50" s="133"/>
      <c r="N50" s="132"/>
      <c r="O50" s="131" t="str">
        <f>IF(P48&gt;$X$1,"Cannot Convert","")</f>
        <v/>
      </c>
      <c r="P50" s="132"/>
      <c r="Q50" s="133"/>
      <c r="R50" s="132"/>
      <c r="S50" s="131" t="str">
        <f>IF(T48&gt;$X$1,"Cannot Convert","")</f>
        <v/>
      </c>
      <c r="T50" s="132"/>
      <c r="U50" s="133"/>
      <c r="V50" s="132"/>
      <c r="W50" s="131" t="str">
        <f>IF(X48&gt;$X$1,"Cannot Convert","")</f>
        <v/>
      </c>
      <c r="X50" s="132"/>
      <c r="Y50" s="133"/>
      <c r="Z50" s="132"/>
      <c r="AA50" s="131" t="str">
        <f>IF(AB48&gt;$X$1,"Cannot Convert","")</f>
        <v/>
      </c>
      <c r="AB50" s="132"/>
      <c r="AC50" s="133"/>
      <c r="AD50" s="133"/>
      <c r="AE50" s="134" t="s">
        <v>39</v>
      </c>
      <c r="AF50" s="133"/>
      <c r="AG50" s="133"/>
    </row>
    <row r="51" spans="1:33" ht="25.5" thickTop="1" thickBot="1">
      <c r="A51" s="101" t="s">
        <v>23</v>
      </c>
      <c r="B51" s="102"/>
      <c r="C51" s="103" t="s">
        <v>24</v>
      </c>
      <c r="D51" s="104" t="s">
        <v>25</v>
      </c>
      <c r="E51" s="104" t="s">
        <v>26</v>
      </c>
      <c r="F51" s="105" t="s">
        <v>27</v>
      </c>
      <c r="G51" s="103" t="s">
        <v>24</v>
      </c>
      <c r="H51" s="104" t="s">
        <v>25</v>
      </c>
      <c r="I51" s="104" t="s">
        <v>26</v>
      </c>
      <c r="J51" s="105" t="s">
        <v>27</v>
      </c>
      <c r="K51" s="103" t="s">
        <v>24</v>
      </c>
      <c r="L51" s="104" t="s">
        <v>25</v>
      </c>
      <c r="M51" s="104" t="s">
        <v>26</v>
      </c>
      <c r="N51" s="105" t="s">
        <v>27</v>
      </c>
      <c r="O51" s="103" t="s">
        <v>24</v>
      </c>
      <c r="P51" s="104" t="s">
        <v>25</v>
      </c>
      <c r="Q51" s="104" t="s">
        <v>26</v>
      </c>
      <c r="R51" s="105" t="s">
        <v>27</v>
      </c>
      <c r="S51" s="103" t="s">
        <v>24</v>
      </c>
      <c r="T51" s="104" t="s">
        <v>25</v>
      </c>
      <c r="U51" s="104" t="s">
        <v>26</v>
      </c>
      <c r="V51" s="105" t="s">
        <v>27</v>
      </c>
      <c r="W51" s="103" t="s">
        <v>24</v>
      </c>
      <c r="X51" s="104" t="s">
        <v>25</v>
      </c>
      <c r="Y51" s="104" t="s">
        <v>26</v>
      </c>
      <c r="Z51" s="105" t="s">
        <v>27</v>
      </c>
      <c r="AA51" s="103" t="s">
        <v>24</v>
      </c>
      <c r="AB51" s="104" t="s">
        <v>25</v>
      </c>
      <c r="AC51" s="106" t="s">
        <v>26</v>
      </c>
      <c r="AD51" s="105" t="s">
        <v>27</v>
      </c>
      <c r="AE51" s="107" t="s">
        <v>28</v>
      </c>
      <c r="AF51" s="104" t="s">
        <v>29</v>
      </c>
      <c r="AG51" s="104" t="s">
        <v>30</v>
      </c>
    </row>
    <row r="52" spans="1:33" ht="14.1" customHeight="1" thickBot="1">
      <c r="A52" s="63"/>
      <c r="B52" s="108" t="s">
        <v>32</v>
      </c>
      <c r="C52" s="1"/>
      <c r="D52" s="4" t="str">
        <f>IF(ISERROR(VLOOKUP(C52,data,3,FALSE)),"",VLOOKUP(C52,data,3,FALSE))</f>
        <v/>
      </c>
      <c r="E52" s="4" t="str">
        <f>IF(ISERROR(VLOOKUP(C52,data,4,FALSE)),"",VLOOKUP(C52,data,4,FALSE))</f>
        <v/>
      </c>
      <c r="F52" s="20" t="str">
        <f>IF(ISERROR(VLOOKUP(C52,data,5,FALSE)),"",VLOOKUP(C52,data,5,FALSE))</f>
        <v/>
      </c>
      <c r="G52" s="1"/>
      <c r="H52" s="4" t="str">
        <f>IF(ISERROR(VLOOKUP(G52,data,6,FALSE)),"",VLOOKUP(G52,data,6,FALSE))</f>
        <v/>
      </c>
      <c r="I52" s="4" t="str">
        <f>IF(ISERROR(VLOOKUP(G52,data,7,FALSE)),"",VLOOKUP(G52,data,7,FALSE))</f>
        <v/>
      </c>
      <c r="J52" s="20" t="str">
        <f>IF(ISERROR(VLOOKUP(G52,data,8,FALSE)),"",VLOOKUP(G52,data,8,FALSE))</f>
        <v/>
      </c>
      <c r="K52" s="1"/>
      <c r="L52" s="4" t="str">
        <f>IF(ISERROR(VLOOKUP(K52,data,9,FALSE)),"",VLOOKUP(K52,data,9,FALSE))</f>
        <v/>
      </c>
      <c r="M52" s="4" t="str">
        <f>IF(ISERROR(VLOOKUP(K52,data,10,FALSE)),"",VLOOKUP(K52,data,10,FALSE))</f>
        <v/>
      </c>
      <c r="N52" s="20" t="str">
        <f>IF(ISERROR(VLOOKUP(K52,data,11,FALSE)),"",VLOOKUP(K52,data,11,FALSE))</f>
        <v/>
      </c>
      <c r="O52" s="1"/>
      <c r="P52" s="4" t="str">
        <f>IF(ISERROR(VLOOKUP(O52,data,12,FALSE)),"",VLOOKUP(O52,data,12,FALSE))</f>
        <v/>
      </c>
      <c r="Q52" s="4" t="str">
        <f>IF(ISERROR(VLOOKUP(O52,data,13,FALSE)),"",VLOOKUP(O52,data,13,FALSE))</f>
        <v/>
      </c>
      <c r="R52" s="20" t="str">
        <f>IF(ISERROR(VLOOKUP(O52,data,14,FALSE)),"",VLOOKUP(O52,data,14,FALSE))</f>
        <v/>
      </c>
      <c r="S52" s="1"/>
      <c r="T52" s="4" t="str">
        <f>IF(ISERROR(VLOOKUP(S52,data,15,FALSE)),"",VLOOKUP(S52,data,15,FALSE))</f>
        <v/>
      </c>
      <c r="U52" s="4" t="str">
        <f>IF(ISERROR(VLOOKUP(S52,data,16,FALSE)),"",VLOOKUP(S52,data,16,FALSE))</f>
        <v/>
      </c>
      <c r="V52" s="20" t="str">
        <f>IF(ISERROR(VLOOKUP(S52,data,17,FALSE)),"",VLOOKUP(S52,data,17,FALSE))</f>
        <v/>
      </c>
      <c r="W52" s="1"/>
      <c r="X52" s="4" t="str">
        <f>IF(ISERROR(VLOOKUP(W52,data,18,FALSE)),"",VLOOKUP(W52,data,18,FALSE))</f>
        <v/>
      </c>
      <c r="Y52" s="4" t="str">
        <f>IF(ISERROR(VLOOKUP(W52,data,19,FALSE)),"",VLOOKUP(W52,data,19,FALSE))</f>
        <v/>
      </c>
      <c r="Z52" s="20" t="str">
        <f>IF(ISERROR(VLOOKUP(W52,data,20,FALSE)),"",VLOOKUP(W52,data,20,FALSE))</f>
        <v/>
      </c>
      <c r="AA52" s="1"/>
      <c r="AB52" s="4" t="str">
        <f>IF(ISERROR(VLOOKUP(AA52,data,21,FALSE)),"",VLOOKUP(AA52,data,21,FALSE))</f>
        <v/>
      </c>
      <c r="AC52" s="6" t="str">
        <f>IF(ISERROR(VLOOKUP(AA52,data,22,FALSE)),"",VLOOKUP(AA52,data,22,FALSE))</f>
        <v/>
      </c>
      <c r="AD52" s="6" t="str">
        <f>IF(ISERROR(VLOOKUP(AA52,data,23,FALSE)),"",VLOOKUP(AA52,data,23,FALSE))</f>
        <v/>
      </c>
      <c r="AE52" s="112"/>
      <c r="AF52" s="112"/>
      <c r="AG52" s="112"/>
    </row>
    <row r="53" spans="1:33" ht="14.1" customHeight="1" thickBot="1">
      <c r="A53" s="113" t="s">
        <v>33</v>
      </c>
      <c r="B53" s="114" t="s">
        <v>34</v>
      </c>
      <c r="C53" s="1"/>
      <c r="D53" s="4" t="str">
        <f>IF(ISERROR(VLOOKUP(C53,data,3,FALSE)),"",VLOOKUP(C53,data,3,FALSE))</f>
        <v/>
      </c>
      <c r="E53" s="4" t="str">
        <f>IF(ISERROR(VLOOKUP(C53,data,4,FALSE)),"",VLOOKUP(C53,data,4,FALSE))</f>
        <v/>
      </c>
      <c r="F53" s="20" t="str">
        <f>IF(ISERROR(VLOOKUP(C53,data,5,FALSE)),"",VLOOKUP(C53,data,5,FALSE))</f>
        <v/>
      </c>
      <c r="G53" s="1"/>
      <c r="H53" s="4" t="str">
        <f>IF(ISERROR(VLOOKUP(G53,data,6,FALSE)),"",VLOOKUP(G53,data,6,FALSE))</f>
        <v/>
      </c>
      <c r="I53" s="4" t="str">
        <f>IF(ISERROR(VLOOKUP(G53,data,7,FALSE)),"",VLOOKUP(G53,data,7,FALSE))</f>
        <v/>
      </c>
      <c r="J53" s="20" t="str">
        <f>IF(ISERROR(VLOOKUP(G53,data,8,FALSE)),"",VLOOKUP(G53,data,8,FALSE))</f>
        <v/>
      </c>
      <c r="K53" s="1"/>
      <c r="L53" s="4" t="str">
        <f>IF(ISERROR(VLOOKUP(K53,data,9,FALSE)),"",VLOOKUP(K53,data,9,FALSE))</f>
        <v/>
      </c>
      <c r="M53" s="4" t="str">
        <f>IF(ISERROR(VLOOKUP(K53,data,10,FALSE)),"",VLOOKUP(K53,data,10,FALSE))</f>
        <v/>
      </c>
      <c r="N53" s="20" t="str">
        <f>IF(ISERROR(VLOOKUP(K53,data,11,FALSE)),"",VLOOKUP(K53,data,11,FALSE))</f>
        <v/>
      </c>
      <c r="O53" s="1"/>
      <c r="P53" s="4" t="str">
        <f>IF(ISERROR(VLOOKUP(O53,data,12,FALSE)),"",VLOOKUP(O53,data,12,FALSE))</f>
        <v/>
      </c>
      <c r="Q53" s="4" t="str">
        <f>IF(ISERROR(VLOOKUP(O53,data,13,FALSE)),"",VLOOKUP(O53,data,13,FALSE))</f>
        <v/>
      </c>
      <c r="R53" s="20" t="str">
        <f>IF(ISERROR(VLOOKUP(O53,data,14,FALSE)),"",VLOOKUP(O53,data,14,FALSE))</f>
        <v/>
      </c>
      <c r="S53" s="1"/>
      <c r="T53" s="4" t="str">
        <f>IF(ISERROR(VLOOKUP(S53,data,15,FALSE)),"",VLOOKUP(S53,data,15,FALSE))</f>
        <v/>
      </c>
      <c r="U53" s="4" t="str">
        <f>IF(ISERROR(VLOOKUP(S53,data,16,FALSE)),"",VLOOKUP(S53,data,16,FALSE))</f>
        <v/>
      </c>
      <c r="V53" s="20" t="str">
        <f>IF(ISERROR(VLOOKUP(S53,data,17,FALSE)),"",VLOOKUP(S53,data,17,FALSE))</f>
        <v/>
      </c>
      <c r="W53" s="1"/>
      <c r="X53" s="4" t="str">
        <f>IF(ISERROR(VLOOKUP(W53,data,18,FALSE)),"",VLOOKUP(W53,data,18,FALSE))</f>
        <v/>
      </c>
      <c r="Y53" s="4" t="str">
        <f>IF(ISERROR(VLOOKUP(W53,data,19,FALSE)),"",VLOOKUP(W53,data,19,FALSE))</f>
        <v/>
      </c>
      <c r="Z53" s="20" t="str">
        <f>IF(ISERROR(VLOOKUP(W53,data,20,FALSE)),"",VLOOKUP(W53,data,20,FALSE))</f>
        <v/>
      </c>
      <c r="AA53" s="1"/>
      <c r="AB53" s="4" t="str">
        <f>IF(ISERROR(VLOOKUP(AA53,data,21,FALSE)),"",VLOOKUP(AA53,data,21,FALSE))</f>
        <v/>
      </c>
      <c r="AC53" s="6" t="str">
        <f>IF(ISERROR(VLOOKUP(AA53,data,22,FALSE)),"",VLOOKUP(AA53,data,22,FALSE))</f>
        <v/>
      </c>
      <c r="AD53" s="6" t="str">
        <f>IF(ISERROR(VLOOKUP(AA53,data,23,FALSE)),"",VLOOKUP(AA53,data,23,FALSE))</f>
        <v/>
      </c>
      <c r="AE53" s="112" t="str">
        <f>IF(ISERROR(VLOOKUP(#REF!,data,13,FALSE)),"",VLOOKUP(#REF!,data,13,FALSE))</f>
        <v/>
      </c>
      <c r="AF53" s="112"/>
      <c r="AG53" s="112"/>
    </row>
    <row r="54" spans="1:33" ht="14.1" customHeight="1" thickBot="1">
      <c r="A54" s="62"/>
      <c r="B54" s="114" t="s">
        <v>35</v>
      </c>
      <c r="C54" s="1"/>
      <c r="D54" s="115"/>
      <c r="E54" s="115"/>
      <c r="F54" s="116"/>
      <c r="G54" s="22"/>
      <c r="H54" s="115"/>
      <c r="I54" s="115"/>
      <c r="J54" s="116"/>
      <c r="K54" s="1"/>
      <c r="L54" s="115"/>
      <c r="M54" s="115"/>
      <c r="N54" s="116"/>
      <c r="O54" s="22"/>
      <c r="P54" s="115"/>
      <c r="Q54" s="115"/>
      <c r="R54" s="116"/>
      <c r="S54" s="22"/>
      <c r="T54" s="115"/>
      <c r="U54" s="115"/>
      <c r="V54" s="116"/>
      <c r="W54" s="22"/>
      <c r="X54" s="115"/>
      <c r="Y54" s="115"/>
      <c r="Z54" s="116"/>
      <c r="AA54" s="22"/>
      <c r="AB54" s="115"/>
      <c r="AC54" s="117"/>
      <c r="AD54" s="117"/>
      <c r="AE54" s="112" t="str">
        <f>IF(ISERROR(VLOOKUP(#REF!,data,13,FALSE)),"",VLOOKUP(#REF!,data,13,FALSE))</f>
        <v/>
      </c>
      <c r="AF54" s="112"/>
      <c r="AG54" s="112"/>
    </row>
    <row r="55" spans="1:33" ht="14.1" customHeight="1" thickBot="1">
      <c r="A55" s="118" t="str">
        <f>IF(C57="ILLEGAL","ILLEGAL","")</f>
        <v/>
      </c>
      <c r="B55" s="114" t="s">
        <v>36</v>
      </c>
      <c r="C55" s="2"/>
      <c r="D55" s="5"/>
      <c r="E55" s="5"/>
      <c r="F55" s="21"/>
      <c r="G55" s="2"/>
      <c r="H55" s="5"/>
      <c r="I55" s="5"/>
      <c r="J55" s="21"/>
      <c r="K55" s="2"/>
      <c r="L55" s="5"/>
      <c r="M55" s="5"/>
      <c r="N55" s="21"/>
      <c r="O55" s="2"/>
      <c r="P55" s="5"/>
      <c r="Q55" s="5"/>
      <c r="R55" s="21"/>
      <c r="S55" s="12"/>
      <c r="T55" s="5"/>
      <c r="U55" s="5"/>
      <c r="V55" s="21"/>
      <c r="W55" s="12"/>
      <c r="X55" s="5"/>
      <c r="Y55" s="5"/>
      <c r="Z55" s="21"/>
      <c r="AA55" s="2"/>
      <c r="AB55" s="5"/>
      <c r="AC55" s="7"/>
      <c r="AD55" s="7"/>
      <c r="AE55" s="17"/>
      <c r="AF55" s="17"/>
      <c r="AG55" s="17"/>
    </row>
    <row r="56" spans="1:33" ht="14.1" customHeight="1" thickBot="1">
      <c r="A56" s="119"/>
      <c r="B56" s="120" t="s">
        <v>37</v>
      </c>
      <c r="C56" s="3"/>
      <c r="D56" s="8">
        <f>SUM(D52:D55)</f>
        <v>0</v>
      </c>
      <c r="E56" s="8">
        <f>SUM(E52:E55)</f>
        <v>0</v>
      </c>
      <c r="F56" s="8">
        <f>SUM(F52:F55)</f>
        <v>0</v>
      </c>
      <c r="G56" s="147"/>
      <c r="H56" s="8">
        <f>SUM(H52:H55)</f>
        <v>0</v>
      </c>
      <c r="I56" s="8">
        <f>SUM(I52:I55)</f>
        <v>0</v>
      </c>
      <c r="J56" s="8">
        <f>SUM(J52:J55)</f>
        <v>0</v>
      </c>
      <c r="K56" s="147"/>
      <c r="L56" s="8">
        <f>SUM(L52:L55)</f>
        <v>0</v>
      </c>
      <c r="M56" s="8">
        <f>SUM(M52:M55)</f>
        <v>0</v>
      </c>
      <c r="N56" s="8">
        <f>SUM(N52:N55)</f>
        <v>0</v>
      </c>
      <c r="O56" s="147"/>
      <c r="P56" s="8">
        <f>SUM(P52:P55)</f>
        <v>0</v>
      </c>
      <c r="Q56" s="8">
        <f>SUM(Q52:Q55)</f>
        <v>0</v>
      </c>
      <c r="R56" s="8">
        <f>SUM(R52:R55)</f>
        <v>0</v>
      </c>
      <c r="S56" s="147"/>
      <c r="T56" s="8">
        <f>SUM(T52:T55)</f>
        <v>0</v>
      </c>
      <c r="U56" s="8">
        <f>SUM(U52:U55)</f>
        <v>0</v>
      </c>
      <c r="V56" s="8">
        <f>SUM(V52:V55)</f>
        <v>0</v>
      </c>
      <c r="W56" s="147"/>
      <c r="X56" s="8">
        <f>SUM(X52:X55)</f>
        <v>0</v>
      </c>
      <c r="Y56" s="8">
        <f>SUM(Y52:Y55)</f>
        <v>0</v>
      </c>
      <c r="Z56" s="8">
        <f>SUM(Z52:Z55)</f>
        <v>0</v>
      </c>
      <c r="AA56" s="147"/>
      <c r="AB56" s="8">
        <f>SUM(AB52:AB55)</f>
        <v>0</v>
      </c>
      <c r="AC56" s="8">
        <f>SUM(AC52:AC55)</f>
        <v>0</v>
      </c>
      <c r="AD56" s="8">
        <f>SUM(AD52:AD55)</f>
        <v>0</v>
      </c>
      <c r="AE56" s="8">
        <f>SUM(F56,J56,N56,R56,V56,Z56,AD56)</f>
        <v>0</v>
      </c>
      <c r="AF56" s="122">
        <v>0</v>
      </c>
      <c r="AG56" s="123"/>
    </row>
    <row r="57" spans="1:33" ht="14.1" customHeight="1" thickBot="1">
      <c r="A57" s="124">
        <f>COUNTIF(C58:AC58,"Cannot Convert")</f>
        <v>0</v>
      </c>
      <c r="B57" s="125" t="s">
        <v>38</v>
      </c>
      <c r="C57" s="126" t="str">
        <f>IF(AND(E56&gt;$AA$1,D56&gt;$X$1),"ILLEGAL",IF(E56&gt;$AA$1,"Full-Time Driver",""))</f>
        <v/>
      </c>
      <c r="D57" s="127"/>
      <c r="E57" s="128"/>
      <c r="F57" s="127"/>
      <c r="G57" s="126" t="str">
        <f>IF(AND(I56&gt;$AA$1,H56&gt;$X$1),"ILLEGAL",IF(I56&gt;$AA$1,"Full-Time Driver",""))</f>
        <v/>
      </c>
      <c r="H57" s="127"/>
      <c r="I57" s="128"/>
      <c r="J57" s="127"/>
      <c r="K57" s="126" t="str">
        <f>IF(AND(M56&gt;$AA$1,L56&gt;$X$1),"ILLEGAL",IF(M56&gt;$AA$1,"Full-Time Driver",""))</f>
        <v/>
      </c>
      <c r="L57" s="127"/>
      <c r="M57" s="128"/>
      <c r="N57" s="127"/>
      <c r="O57" s="126" t="str">
        <f>IF(AND(Q56&gt;$AA$1,P56&gt;$X$1),"ILLEGAL",IF(Q56&gt;$AA$1,"Full-Time Driver",""))</f>
        <v/>
      </c>
      <c r="P57" s="127"/>
      <c r="Q57" s="128"/>
      <c r="R57" s="127"/>
      <c r="S57" s="126" t="str">
        <f>IF(AND(U56&gt;$AA$1,T56&gt;$X$1),"ILLEGAL",IF(U56&gt;$AA$1,"Full-Time Driver",""))</f>
        <v/>
      </c>
      <c r="T57" s="127"/>
      <c r="U57" s="128"/>
      <c r="V57" s="127"/>
      <c r="W57" s="126" t="str">
        <f>IF(AND(Y56&gt;$AA$1,X56&gt;$X$1),"ILLEGAL",IF(Y56&gt;$AA$1,"Full-Time Driver",""))</f>
        <v/>
      </c>
      <c r="X57" s="127"/>
      <c r="Y57" s="128"/>
      <c r="Z57" s="127"/>
      <c r="AA57" s="126" t="str">
        <f>IF(AND(AC56&gt;$AA$1,AB56&gt;$X$1),"ILLEGAL",IF(AC56&gt;$AA$1,"Full-Time Driver",""))</f>
        <v/>
      </c>
      <c r="AB57" s="127"/>
      <c r="AC57" s="128"/>
      <c r="AD57" s="128"/>
      <c r="AE57" s="126" t="str">
        <f>IF($AE$1&lt;AE56,"Working Time Policy Breach","Compliant to Working Time Policy")</f>
        <v>Compliant to Working Time Policy</v>
      </c>
      <c r="AF57" s="128"/>
      <c r="AG57" s="128"/>
    </row>
    <row r="58" spans="1:33" s="75" customFormat="1" ht="14.1" customHeight="1" thickTop="1" thickBot="1">
      <c r="A58" s="129" t="str">
        <f>IF(A57&gt;0,"Cannot Convert","")</f>
        <v/>
      </c>
      <c r="B58" s="135" t="s">
        <v>11</v>
      </c>
      <c r="C58" s="131" t="str">
        <f>IF(D56&gt;$X$1,"Cannot Convert","")</f>
        <v/>
      </c>
      <c r="D58" s="132"/>
      <c r="E58" s="133"/>
      <c r="F58" s="132"/>
      <c r="G58" s="131" t="str">
        <f>IF(H56&gt;$X$1,"Cannot Convert","")</f>
        <v/>
      </c>
      <c r="H58" s="132"/>
      <c r="I58" s="133"/>
      <c r="J58" s="132"/>
      <c r="K58" s="131" t="str">
        <f>IF(L56&gt;$X$1,"Cannot Convert","")</f>
        <v/>
      </c>
      <c r="L58" s="132"/>
      <c r="M58" s="133"/>
      <c r="N58" s="132"/>
      <c r="O58" s="131" t="str">
        <f>IF(P56&gt;$X$1,"Cannot Convert","")</f>
        <v/>
      </c>
      <c r="P58" s="132"/>
      <c r="Q58" s="133"/>
      <c r="R58" s="132"/>
      <c r="S58" s="131" t="str">
        <f>IF(T56&gt;$X$1,"Cannot Convert","")</f>
        <v/>
      </c>
      <c r="T58" s="132"/>
      <c r="U58" s="133"/>
      <c r="V58" s="132"/>
      <c r="W58" s="131" t="str">
        <f>IF(X56&gt;$X$1,"Cannot Convert","")</f>
        <v/>
      </c>
      <c r="X58" s="132"/>
      <c r="Y58" s="133"/>
      <c r="Z58" s="132"/>
      <c r="AA58" s="131" t="str">
        <f>IF(AB56&gt;$X$1,"Cannot Convert","")</f>
        <v/>
      </c>
      <c r="AB58" s="132"/>
      <c r="AC58" s="133"/>
      <c r="AD58" s="133"/>
      <c r="AE58" s="134" t="s">
        <v>39</v>
      </c>
      <c r="AF58" s="133"/>
      <c r="AG58" s="133"/>
    </row>
    <row r="59" spans="1:33" ht="25.5" thickTop="1" thickBot="1">
      <c r="A59" s="101" t="s">
        <v>23</v>
      </c>
      <c r="B59" s="102"/>
      <c r="C59" s="103" t="s">
        <v>24</v>
      </c>
      <c r="D59" s="104" t="s">
        <v>25</v>
      </c>
      <c r="E59" s="104" t="s">
        <v>26</v>
      </c>
      <c r="F59" s="105" t="s">
        <v>27</v>
      </c>
      <c r="G59" s="103" t="s">
        <v>24</v>
      </c>
      <c r="H59" s="104" t="s">
        <v>25</v>
      </c>
      <c r="I59" s="104" t="s">
        <v>26</v>
      </c>
      <c r="J59" s="105" t="s">
        <v>27</v>
      </c>
      <c r="K59" s="103" t="s">
        <v>24</v>
      </c>
      <c r="L59" s="104" t="s">
        <v>25</v>
      </c>
      <c r="M59" s="104" t="s">
        <v>26</v>
      </c>
      <c r="N59" s="105" t="s">
        <v>27</v>
      </c>
      <c r="O59" s="103" t="s">
        <v>24</v>
      </c>
      <c r="P59" s="104" t="s">
        <v>25</v>
      </c>
      <c r="Q59" s="104" t="s">
        <v>26</v>
      </c>
      <c r="R59" s="105" t="s">
        <v>27</v>
      </c>
      <c r="S59" s="103" t="s">
        <v>24</v>
      </c>
      <c r="T59" s="104" t="s">
        <v>25</v>
      </c>
      <c r="U59" s="104" t="s">
        <v>26</v>
      </c>
      <c r="V59" s="105" t="s">
        <v>27</v>
      </c>
      <c r="W59" s="103" t="s">
        <v>24</v>
      </c>
      <c r="X59" s="104" t="s">
        <v>25</v>
      </c>
      <c r="Y59" s="104" t="s">
        <v>26</v>
      </c>
      <c r="Z59" s="105" t="s">
        <v>27</v>
      </c>
      <c r="AA59" s="103" t="s">
        <v>24</v>
      </c>
      <c r="AB59" s="104" t="s">
        <v>25</v>
      </c>
      <c r="AC59" s="106" t="s">
        <v>26</v>
      </c>
      <c r="AD59" s="105" t="s">
        <v>27</v>
      </c>
      <c r="AE59" s="107" t="s">
        <v>28</v>
      </c>
      <c r="AF59" s="104" t="s">
        <v>29</v>
      </c>
      <c r="AG59" s="104" t="s">
        <v>30</v>
      </c>
    </row>
    <row r="60" spans="1:33" ht="14.1" customHeight="1" thickBot="1">
      <c r="A60" s="63"/>
      <c r="B60" s="108" t="s">
        <v>32</v>
      </c>
      <c r="C60" s="1"/>
      <c r="D60" s="4" t="str">
        <f>IF(ISERROR(VLOOKUP(C60,data,3,FALSE)),"",VLOOKUP(C60,data,3,FALSE))</f>
        <v/>
      </c>
      <c r="E60" s="4" t="str">
        <f>IF(ISERROR(VLOOKUP(C60,data,4,FALSE)),"",VLOOKUP(C60,data,4,FALSE))</f>
        <v/>
      </c>
      <c r="F60" s="20" t="str">
        <f>IF(ISERROR(VLOOKUP(C60,data,5,FALSE)),"",VLOOKUP(C60,data,5,FALSE))</f>
        <v/>
      </c>
      <c r="G60" s="1"/>
      <c r="H60" s="4" t="str">
        <f>IF(ISERROR(VLOOKUP(G60,data,6,FALSE)),"",VLOOKUP(G60,data,6,FALSE))</f>
        <v/>
      </c>
      <c r="I60" s="4" t="str">
        <f>IF(ISERROR(VLOOKUP(G60,data,7,FALSE)),"",VLOOKUP(G60,data,7,FALSE))</f>
        <v/>
      </c>
      <c r="J60" s="20" t="str">
        <f>IF(ISERROR(VLOOKUP(G60,data,8,FALSE)),"",VLOOKUP(G60,data,8,FALSE))</f>
        <v/>
      </c>
      <c r="K60" s="1"/>
      <c r="L60" s="109" t="str">
        <f>IF(ISERROR(VLOOKUP(K60,data,9,FALSE)),"",VLOOKUP(K60,data,9,FALSE))</f>
        <v/>
      </c>
      <c r="M60" s="109" t="str">
        <f>IF(ISERROR(VLOOKUP(K60,data,10,FALSE)),"",VLOOKUP(K60,data,10,FALSE))</f>
        <v/>
      </c>
      <c r="N60" s="110" t="str">
        <f>IF(ISERROR(VLOOKUP(K60,data,11,FALSE)),"",VLOOKUP(K60,data,11,FALSE))</f>
        <v/>
      </c>
      <c r="O60" s="1"/>
      <c r="P60" s="109" t="str">
        <f>IF(ISERROR(VLOOKUP(O60,data,12,FALSE)),"",VLOOKUP(O60,data,12,FALSE))</f>
        <v/>
      </c>
      <c r="Q60" s="109" t="str">
        <f>IF(ISERROR(VLOOKUP(O60,data,13,FALSE)),"",VLOOKUP(O60,data,13,FALSE))</f>
        <v/>
      </c>
      <c r="R60" s="110" t="str">
        <f>IF(ISERROR(VLOOKUP(O60,data,14,FALSE)),"",VLOOKUP(O60,data,14,FALSE))</f>
        <v/>
      </c>
      <c r="S60" s="1"/>
      <c r="T60" s="109" t="str">
        <f>IF(ISERROR(VLOOKUP(S60,data,15,FALSE)),"",VLOOKUP(S60,data,15,FALSE))</f>
        <v/>
      </c>
      <c r="U60" s="109" t="str">
        <f>IF(ISERROR(VLOOKUP(S60,data,16,FALSE)),"",VLOOKUP(S60,data,16,FALSE))</f>
        <v/>
      </c>
      <c r="V60" s="110" t="str">
        <f>IF(ISERROR(VLOOKUP(S60,data,17,FALSE)),"",VLOOKUP(S60,data,17,FALSE))</f>
        <v/>
      </c>
      <c r="W60" s="1"/>
      <c r="X60" s="109" t="str">
        <f>IF(ISERROR(VLOOKUP(V60,data,19,FALSE)),"",VLOOKUP(V60,data,19,FALSE))</f>
        <v/>
      </c>
      <c r="Y60" s="109" t="str">
        <f>IF(ISERROR(VLOOKUP(W60,data,19,FALSE)),"",VLOOKUP(W60,data,19,FALSE))</f>
        <v/>
      </c>
      <c r="Z60" s="110" t="str">
        <f>IF(ISERROR(VLOOKUP(W60,data,20,FALSE)),"",VLOOKUP(W60,data,20,FALSE))</f>
        <v/>
      </c>
      <c r="AA60" s="1"/>
      <c r="AB60" s="109" t="str">
        <f>IF(ISERROR(VLOOKUP(AA60,data,21,FALSE)),"",VLOOKUP(AA60,data,21,FALSE))</f>
        <v/>
      </c>
      <c r="AC60" s="111" t="str">
        <f>IF(ISERROR(VLOOKUP(AA60,data,22,FALSE)),"",VLOOKUP(AA60,data,22,FALSE))</f>
        <v/>
      </c>
      <c r="AD60" s="111" t="str">
        <f>IF(ISERROR(VLOOKUP(AA60,data,23,FALSE)),"",VLOOKUP(AA60,data,23,FALSE))</f>
        <v/>
      </c>
      <c r="AE60" s="112"/>
      <c r="AF60" s="112"/>
      <c r="AG60" s="112"/>
    </row>
    <row r="61" spans="1:33" ht="14.1" customHeight="1" thickBot="1">
      <c r="A61" s="113" t="s">
        <v>33</v>
      </c>
      <c r="B61" s="114" t="s">
        <v>34</v>
      </c>
      <c r="C61" s="1"/>
      <c r="D61" s="4" t="str">
        <f>IF(ISERROR(VLOOKUP(C61,data,3,FALSE)),"",VLOOKUP(C61,data,3,FALSE))</f>
        <v/>
      </c>
      <c r="E61" s="4" t="str">
        <f>IF(ISERROR(VLOOKUP(C61,data,4,FALSE)),"",VLOOKUP(C61,data,4,FALSE))</f>
        <v/>
      </c>
      <c r="F61" s="20" t="str">
        <f>IF(ISERROR(VLOOKUP(C61,data,5,FALSE)),"",VLOOKUP(C61,data,5,FALSE))</f>
        <v/>
      </c>
      <c r="G61" s="1"/>
      <c r="H61" s="4" t="str">
        <f>IF(ISERROR(VLOOKUP(G61,data,6,FALSE)),"",VLOOKUP(G61,data,6,FALSE))</f>
        <v/>
      </c>
      <c r="I61" s="4" t="str">
        <f>IF(ISERROR(VLOOKUP(G61,data,7,FALSE)),"",VLOOKUP(G61,data,7,FALSE))</f>
        <v/>
      </c>
      <c r="J61" s="20" t="str">
        <f>IF(ISERROR(VLOOKUP(G61,data,8,FALSE)),"",VLOOKUP(G61,data,8,FALSE))</f>
        <v/>
      </c>
      <c r="K61" s="1"/>
      <c r="L61" s="109" t="str">
        <f>IF(ISERROR(VLOOKUP(K61,data,9,FALSE)),"",VLOOKUP(K61,data,9,FALSE))</f>
        <v/>
      </c>
      <c r="M61" s="109" t="str">
        <f>IF(ISERROR(VLOOKUP(K61,data,10,FALSE)),"",VLOOKUP(K61,data,10,FALSE))</f>
        <v/>
      </c>
      <c r="N61" s="110" t="str">
        <f>IF(ISERROR(VLOOKUP(K61,data,11,FALSE)),"",VLOOKUP(K61,data,11,FALSE))</f>
        <v/>
      </c>
      <c r="O61" s="1"/>
      <c r="P61" s="109" t="str">
        <f>IF(ISERROR(VLOOKUP(O61,data,12,FALSE)),"",VLOOKUP(O61,data,12,FALSE))</f>
        <v/>
      </c>
      <c r="Q61" s="109" t="str">
        <f>IF(ISERROR(VLOOKUP(O61,data,13,FALSE)),"",VLOOKUP(O61,data,13,FALSE))</f>
        <v/>
      </c>
      <c r="R61" s="110" t="str">
        <f>IF(ISERROR(VLOOKUP(O61,data,14,FALSE)),"",VLOOKUP(O61,data,14,FALSE))</f>
        <v/>
      </c>
      <c r="S61" s="1"/>
      <c r="T61" s="109" t="str">
        <f>IF(ISERROR(VLOOKUP(S61,data,15,FALSE)),"",VLOOKUP(S61,data,15,FALSE))</f>
        <v/>
      </c>
      <c r="U61" s="109" t="str">
        <f>IF(ISERROR(VLOOKUP(S61,data,16,FALSE)),"",VLOOKUP(S61,data,16,FALSE))</f>
        <v/>
      </c>
      <c r="V61" s="110" t="str">
        <f>IF(ISERROR(VLOOKUP(S61,data,17,FALSE)),"",VLOOKUP(S61,data,17,FALSE))</f>
        <v/>
      </c>
      <c r="W61" s="1"/>
      <c r="X61" s="109" t="str">
        <f>IF(ISERROR(VLOOKUP(W61,data,18,FALSE)),"",VLOOKUP(W61,data,18,FALSE))</f>
        <v/>
      </c>
      <c r="Y61" s="109" t="str">
        <f>IF(ISERROR(VLOOKUP(W61,data,19,FALSE)),"",VLOOKUP(W61,data,19,FALSE))</f>
        <v/>
      </c>
      <c r="Z61" s="110" t="str">
        <f>IF(ISERROR(VLOOKUP(W61,data,20,FALSE)),"",VLOOKUP(W61,data,20,FALSE))</f>
        <v/>
      </c>
      <c r="AA61" s="1"/>
      <c r="AB61" s="109" t="str">
        <f>IF(ISERROR(VLOOKUP(AA61,data,21,FALSE)),"",VLOOKUP(AA61,data,21,FALSE))</f>
        <v/>
      </c>
      <c r="AC61" s="111" t="str">
        <f>IF(ISERROR(VLOOKUP(AA61,data,22,FALSE)),"",VLOOKUP(AA61,data,22,FALSE))</f>
        <v/>
      </c>
      <c r="AD61" s="111" t="str">
        <f>IF(ISERROR(VLOOKUP(AA61,data,23,FALSE)),"",VLOOKUP(AA61,data,23,FALSE))</f>
        <v/>
      </c>
      <c r="AE61" s="112" t="str">
        <f>IF(ISERROR(VLOOKUP(#REF!,data,13,FALSE)),"",VLOOKUP(#REF!,data,13,FALSE))</f>
        <v/>
      </c>
      <c r="AF61" s="112"/>
      <c r="AG61" s="112"/>
    </row>
    <row r="62" spans="1:33" ht="14.1" customHeight="1" thickBot="1">
      <c r="A62" s="62"/>
      <c r="B62" s="114" t="s">
        <v>35</v>
      </c>
      <c r="C62" s="22"/>
      <c r="D62" s="115"/>
      <c r="E62" s="115"/>
      <c r="F62" s="116"/>
      <c r="G62" s="22"/>
      <c r="H62" s="115"/>
      <c r="I62" s="115"/>
      <c r="J62" s="116"/>
      <c r="K62" s="22"/>
      <c r="L62" s="115"/>
      <c r="M62" s="115"/>
      <c r="N62" s="116"/>
      <c r="O62" s="22"/>
      <c r="P62" s="115"/>
      <c r="Q62" s="115"/>
      <c r="R62" s="116"/>
      <c r="S62" s="22"/>
      <c r="T62" s="115"/>
      <c r="U62" s="115"/>
      <c r="V62" s="116"/>
      <c r="W62" s="22"/>
      <c r="X62" s="115"/>
      <c r="Y62" s="115"/>
      <c r="Z62" s="116"/>
      <c r="AA62" s="22"/>
      <c r="AB62" s="115"/>
      <c r="AC62" s="117"/>
      <c r="AD62" s="117"/>
      <c r="AE62" s="112" t="str">
        <f>IF(ISERROR(VLOOKUP(#REF!,data,13,FALSE)),"",VLOOKUP(#REF!,data,13,FALSE))</f>
        <v/>
      </c>
      <c r="AF62" s="112"/>
      <c r="AG62" s="112"/>
    </row>
    <row r="63" spans="1:33" ht="14.1" customHeight="1" thickBot="1">
      <c r="A63" s="118" t="str">
        <f>IF(C65="ILLEGAL","ILLEGAL","")</f>
        <v/>
      </c>
      <c r="B63" s="114" t="s">
        <v>36</v>
      </c>
      <c r="C63" s="2"/>
      <c r="D63" s="5"/>
      <c r="E63" s="5"/>
      <c r="F63" s="21"/>
      <c r="G63" s="2"/>
      <c r="H63" s="5"/>
      <c r="I63" s="5"/>
      <c r="J63" s="21"/>
      <c r="K63" s="2"/>
      <c r="L63" s="5"/>
      <c r="M63" s="5"/>
      <c r="N63" s="21"/>
      <c r="O63" s="2"/>
      <c r="P63" s="5"/>
      <c r="Q63" s="5"/>
      <c r="R63" s="21"/>
      <c r="S63" s="2"/>
      <c r="T63" s="5"/>
      <c r="U63" s="5"/>
      <c r="V63" s="21"/>
      <c r="W63" s="2"/>
      <c r="X63" s="5"/>
      <c r="Y63" s="5"/>
      <c r="Z63" s="21"/>
      <c r="AA63" s="2"/>
      <c r="AB63" s="5"/>
      <c r="AC63" s="7"/>
      <c r="AD63" s="7"/>
      <c r="AE63" s="17"/>
      <c r="AF63" s="17"/>
      <c r="AG63" s="17"/>
    </row>
    <row r="64" spans="1:33" ht="14.1" customHeight="1" thickBot="1">
      <c r="A64" s="119"/>
      <c r="B64" s="120" t="s">
        <v>37</v>
      </c>
      <c r="C64" s="3"/>
      <c r="D64" s="121">
        <f>SUM(D60:D63)</f>
        <v>0</v>
      </c>
      <c r="E64" s="121">
        <f>SUM(E60:E63)</f>
        <v>0</v>
      </c>
      <c r="F64" s="121">
        <f>SUM(F60:F63)</f>
        <v>0</v>
      </c>
      <c r="G64" s="3"/>
      <c r="H64" s="121">
        <f>SUM(H60:H63)</f>
        <v>0</v>
      </c>
      <c r="I64" s="121">
        <f>SUM(I60:I63)</f>
        <v>0</v>
      </c>
      <c r="J64" s="121">
        <f>SUM(J60:J63)</f>
        <v>0</v>
      </c>
      <c r="K64" s="3"/>
      <c r="L64" s="121">
        <f>SUM(L60:L63)</f>
        <v>0</v>
      </c>
      <c r="M64" s="121">
        <f>SUM(M60:M63)</f>
        <v>0</v>
      </c>
      <c r="N64" s="121">
        <f>SUM(N60:N63)</f>
        <v>0</v>
      </c>
      <c r="O64" s="3"/>
      <c r="P64" s="121">
        <f>SUM(P60:P63)</f>
        <v>0</v>
      </c>
      <c r="Q64" s="121">
        <f>SUM(Q60:Q63)</f>
        <v>0</v>
      </c>
      <c r="R64" s="121">
        <f>SUM(R60:R63)</f>
        <v>0</v>
      </c>
      <c r="S64" s="3"/>
      <c r="T64" s="121">
        <f>SUM(T60:T63)</f>
        <v>0</v>
      </c>
      <c r="U64" s="121">
        <f>SUM(U60:U63)</f>
        <v>0</v>
      </c>
      <c r="V64" s="121">
        <f>SUM(V60:V63)</f>
        <v>0</v>
      </c>
      <c r="W64" s="3"/>
      <c r="X64" s="121">
        <f>SUM(X60:X63)</f>
        <v>0</v>
      </c>
      <c r="Y64" s="121">
        <f>SUM(Y60:Y63)</f>
        <v>0</v>
      </c>
      <c r="Z64" s="121">
        <f>SUM(Z60:Z63)</f>
        <v>0</v>
      </c>
      <c r="AA64" s="3"/>
      <c r="AB64" s="121">
        <f>SUM(AB60:AB63)</f>
        <v>0</v>
      </c>
      <c r="AC64" s="121">
        <f>SUM(AC60:AC63)</f>
        <v>0</v>
      </c>
      <c r="AD64" s="121">
        <f>SUM(AD60:AD63)</f>
        <v>0</v>
      </c>
      <c r="AE64" s="121">
        <f>SUM(F64,J64,N64,R64,V64,Z64,AD64)</f>
        <v>0</v>
      </c>
      <c r="AF64" s="122">
        <v>0</v>
      </c>
      <c r="AG64" s="123"/>
    </row>
    <row r="65" spans="1:33" ht="14.1" customHeight="1" thickBot="1">
      <c r="A65" s="124">
        <f>COUNTIF(C66:AC66,"Cannot Convert")</f>
        <v>0</v>
      </c>
      <c r="B65" s="125" t="s">
        <v>38</v>
      </c>
      <c r="C65" s="126" t="str">
        <f>IF(AND(E64&gt;$AA$1,D64&gt;$X$1),"ILLEGAL",IF(E64&gt;$AA$1,"Full-Time Driver",""))</f>
        <v/>
      </c>
      <c r="D65" s="127"/>
      <c r="E65" s="128"/>
      <c r="F65" s="127"/>
      <c r="G65" s="126" t="str">
        <f>IF(AND(I64&gt;$AA$1,H64&gt;$X$1),"ILLEGAL",IF(I64&gt;$AA$1,"Full-Time Driver",""))</f>
        <v/>
      </c>
      <c r="H65" s="127"/>
      <c r="I65" s="128"/>
      <c r="J65" s="127"/>
      <c r="K65" s="126" t="str">
        <f>IF(AND(M64&gt;$AA$1,L64&gt;$X$1),"ILLEGAL",IF(M64&gt;$AA$1,"Full-Time Driver",""))</f>
        <v/>
      </c>
      <c r="L65" s="127"/>
      <c r="M65" s="128"/>
      <c r="N65" s="127"/>
      <c r="O65" s="126" t="str">
        <f>IF(AND(Q64&gt;$AA$1,P64&gt;$X$1),"ILLEGAL",IF(Q64&gt;$AA$1,"Full-Time Driver",""))</f>
        <v/>
      </c>
      <c r="P65" s="127"/>
      <c r="Q65" s="128"/>
      <c r="R65" s="127"/>
      <c r="S65" s="126" t="str">
        <f>IF(AND(U64&gt;$AA$1,T64&gt;$X$1),"ILLEGAL",IF(U64&gt;$AA$1,"Full-Time Driver",""))</f>
        <v/>
      </c>
      <c r="T65" s="127"/>
      <c r="U65" s="128"/>
      <c r="V65" s="127"/>
      <c r="W65" s="126" t="str">
        <f>IF(AND(Y64&gt;$AA$1,X64&gt;$X$1),"ILLEGAL",IF(Y64&gt;$AA$1,"Full-Time Driver",""))</f>
        <v/>
      </c>
      <c r="X65" s="127"/>
      <c r="Y65" s="128"/>
      <c r="Z65" s="127"/>
      <c r="AA65" s="126" t="str">
        <f>IF(AND(AC64&gt;$AA$1,AB64&gt;$X$1),"ILLEGAL",IF(AC64&gt;$AA$1,"Full-Time Driver",""))</f>
        <v/>
      </c>
      <c r="AB65" s="127"/>
      <c r="AC65" s="128"/>
      <c r="AD65" s="128"/>
      <c r="AE65" s="126" t="str">
        <f>IF($AE$1&lt;AE64,"Working Time Policy Breach","Compliant to Working Time Policy")</f>
        <v>Compliant to Working Time Policy</v>
      </c>
      <c r="AF65" s="128"/>
      <c r="AG65" s="128"/>
    </row>
    <row r="66" spans="1:33" s="75" customFormat="1" ht="14.1" customHeight="1" thickTop="1" thickBot="1">
      <c r="A66" s="129" t="str">
        <f>IF(A65&gt;0,"Cannot Convert","")</f>
        <v/>
      </c>
      <c r="B66" s="135" t="s">
        <v>11</v>
      </c>
      <c r="C66" s="131" t="str">
        <f>IF(D64&gt;$X$1,"Cannot Convert","")</f>
        <v/>
      </c>
      <c r="D66" s="132"/>
      <c r="E66" s="133"/>
      <c r="F66" s="132"/>
      <c r="G66" s="131" t="str">
        <f>IF(H64&gt;$X$1,"Cannot Convert","")</f>
        <v/>
      </c>
      <c r="H66" s="132"/>
      <c r="I66" s="133"/>
      <c r="J66" s="132"/>
      <c r="K66" s="131" t="str">
        <f>IF(L64&gt;$X$1,"Cannot Convert","")</f>
        <v/>
      </c>
      <c r="L66" s="132"/>
      <c r="M66" s="133"/>
      <c r="N66" s="132"/>
      <c r="O66" s="131" t="str">
        <f>IF(P64&gt;$X$1,"Cannot Convert","")</f>
        <v/>
      </c>
      <c r="P66" s="132"/>
      <c r="Q66" s="133"/>
      <c r="R66" s="132"/>
      <c r="S66" s="131" t="str">
        <f>IF(T64&gt;$X$1,"Cannot Convert","")</f>
        <v/>
      </c>
      <c r="T66" s="132"/>
      <c r="U66" s="133"/>
      <c r="V66" s="132"/>
      <c r="W66" s="131" t="str">
        <f>IF(X64&gt;$X$1,"Cannot Convert","")</f>
        <v/>
      </c>
      <c r="X66" s="132"/>
      <c r="Y66" s="133"/>
      <c r="Z66" s="132"/>
      <c r="AA66" s="131" t="str">
        <f>IF(AB64&gt;$X$1,"Cannot Convert","")</f>
        <v/>
      </c>
      <c r="AB66" s="132"/>
      <c r="AC66" s="133"/>
      <c r="AD66" s="133"/>
      <c r="AE66" s="134" t="s">
        <v>39</v>
      </c>
      <c r="AF66" s="133"/>
      <c r="AG66" s="133"/>
    </row>
    <row r="67" spans="1:33" ht="25.5" thickTop="1" thickBot="1">
      <c r="A67" s="101" t="s">
        <v>23</v>
      </c>
      <c r="B67" s="102"/>
      <c r="C67" s="103" t="s">
        <v>24</v>
      </c>
      <c r="D67" s="104" t="s">
        <v>25</v>
      </c>
      <c r="E67" s="104" t="s">
        <v>26</v>
      </c>
      <c r="F67" s="105" t="s">
        <v>27</v>
      </c>
      <c r="G67" s="103" t="s">
        <v>24</v>
      </c>
      <c r="H67" s="104" t="s">
        <v>25</v>
      </c>
      <c r="I67" s="104" t="s">
        <v>26</v>
      </c>
      <c r="J67" s="105" t="s">
        <v>27</v>
      </c>
      <c r="K67" s="103" t="s">
        <v>24</v>
      </c>
      <c r="L67" s="104" t="s">
        <v>25</v>
      </c>
      <c r="M67" s="104" t="s">
        <v>26</v>
      </c>
      <c r="N67" s="105" t="s">
        <v>27</v>
      </c>
      <c r="O67" s="103" t="s">
        <v>24</v>
      </c>
      <c r="P67" s="104" t="s">
        <v>25</v>
      </c>
      <c r="Q67" s="104" t="s">
        <v>26</v>
      </c>
      <c r="R67" s="105" t="s">
        <v>27</v>
      </c>
      <c r="S67" s="103" t="s">
        <v>24</v>
      </c>
      <c r="T67" s="104" t="s">
        <v>25</v>
      </c>
      <c r="U67" s="104" t="s">
        <v>26</v>
      </c>
      <c r="V67" s="105" t="s">
        <v>27</v>
      </c>
      <c r="W67" s="103" t="s">
        <v>24</v>
      </c>
      <c r="X67" s="104" t="s">
        <v>25</v>
      </c>
      <c r="Y67" s="104" t="s">
        <v>26</v>
      </c>
      <c r="Z67" s="105" t="s">
        <v>27</v>
      </c>
      <c r="AA67" s="103" t="s">
        <v>24</v>
      </c>
      <c r="AB67" s="104" t="s">
        <v>25</v>
      </c>
      <c r="AC67" s="106" t="s">
        <v>26</v>
      </c>
      <c r="AD67" s="105" t="s">
        <v>27</v>
      </c>
      <c r="AE67" s="107" t="s">
        <v>28</v>
      </c>
      <c r="AF67" s="104" t="s">
        <v>29</v>
      </c>
      <c r="AG67" s="104" t="s">
        <v>30</v>
      </c>
    </row>
    <row r="68" spans="1:33" ht="14.1" customHeight="1" thickBot="1">
      <c r="A68" s="62"/>
      <c r="B68" s="108" t="s">
        <v>32</v>
      </c>
      <c r="C68" s="1"/>
      <c r="D68" s="4" t="str">
        <f>IF(ISERROR(VLOOKUP(C68,data,3,FALSE)),"",VLOOKUP(C68,data,3,FALSE))</f>
        <v/>
      </c>
      <c r="E68" s="4" t="str">
        <f>IF(ISERROR(VLOOKUP(C68,data,4,FALSE)),"",VLOOKUP(C68,data,4,FALSE))</f>
        <v/>
      </c>
      <c r="F68" s="4" t="str">
        <f>IF(ISERROR(VLOOKUP(C68,data,5,FALSE)),"",VLOOKUP(C68,data,5,FALSE))</f>
        <v/>
      </c>
      <c r="G68" s="1"/>
      <c r="H68" s="4" t="str">
        <f>IF(ISERROR(VLOOKUP(G68,data,6,FALSE)),"",VLOOKUP(G68,data,6,FALSE))</f>
        <v/>
      </c>
      <c r="I68" s="4" t="str">
        <f>IF(ISERROR(VLOOKUP(G68,data,7,FALSE)),"",VLOOKUP(G68,data,7,FALSE))</f>
        <v/>
      </c>
      <c r="J68" s="20" t="str">
        <f>IF(ISERROR(VLOOKUP(G68,data,8,FALSE)),"",VLOOKUP(G68,data,8,FALSE))</f>
        <v/>
      </c>
      <c r="K68" s="1"/>
      <c r="L68" s="4" t="str">
        <f>IF(ISERROR(VLOOKUP(K68,data,9,FALSE)),"",VLOOKUP(K68,data,9,FALSE))</f>
        <v/>
      </c>
      <c r="M68" s="4" t="str">
        <f>IF(ISERROR(VLOOKUP(K68,data,10,FALSE)),"",VLOOKUP(K68,data,10,FALSE))</f>
        <v/>
      </c>
      <c r="N68" s="20" t="str">
        <f>IF(ISERROR(VLOOKUP(K68,data,11,FALSE)),"",VLOOKUP(K68,data,11,FALSE))</f>
        <v/>
      </c>
      <c r="O68" s="1"/>
      <c r="P68" s="4" t="str">
        <f>IF(ISERROR(VLOOKUP(O68,data,12,FALSE)),"",VLOOKUP(O68,data,12,FALSE))</f>
        <v/>
      </c>
      <c r="Q68" s="4" t="str">
        <f>IF(ISERROR(VLOOKUP(O68,data,13,FALSE)),"",VLOOKUP(O68,data,13,FALSE))</f>
        <v/>
      </c>
      <c r="R68" s="20" t="str">
        <f>IF(ISERROR(VLOOKUP(O68,data,14,FALSE)),"",VLOOKUP(O68,data,14,FALSE))</f>
        <v/>
      </c>
      <c r="S68" s="1"/>
      <c r="T68" s="4" t="str">
        <f>IF(ISERROR(VLOOKUP(S68,data,15,FALSE)),"",VLOOKUP(S68,data,15,FALSE))</f>
        <v/>
      </c>
      <c r="U68" s="4" t="str">
        <f>IF(ISERROR(VLOOKUP(S68,data,16,FALSE)),"",VLOOKUP(S68,data,16,FALSE))</f>
        <v/>
      </c>
      <c r="V68" s="20" t="str">
        <f>IF(ISERROR(VLOOKUP(S68,data,17,FALSE)),"",VLOOKUP(S68,data,17,FALSE))</f>
        <v/>
      </c>
      <c r="W68" s="1"/>
      <c r="X68" s="4" t="str">
        <f>IF(ISERROR(VLOOKUP(W68,data,18,FALSE)),"",VLOOKUP(W68,data,18,FALSE))</f>
        <v/>
      </c>
      <c r="Y68" s="4" t="str">
        <f>IF(ISERROR(VLOOKUP(W68,data,19,FALSE)),"",VLOOKUP(W68,data,19,FALSE))</f>
        <v/>
      </c>
      <c r="Z68" s="20" t="str">
        <f>IF(ISERROR(VLOOKUP(W68,data,20,FALSE)),"",VLOOKUP(W68,data,20,FALSE))</f>
        <v/>
      </c>
      <c r="AA68" s="1"/>
      <c r="AB68" s="4" t="str">
        <f>IF(ISERROR(VLOOKUP(AA68,data,21,FALSE)),"",VLOOKUP(AA68,data,21,FALSE))</f>
        <v/>
      </c>
      <c r="AC68" s="6" t="str">
        <f>IF(ISERROR(VLOOKUP(AA68,data,22,FALSE)),"",VLOOKUP(AA68,data,22,FALSE))</f>
        <v/>
      </c>
      <c r="AD68" s="6" t="str">
        <f>IF(ISERROR(VLOOKUP(AA68,data,23,FALSE)),"",VLOOKUP(AA68,data,23,FALSE))</f>
        <v/>
      </c>
      <c r="AE68" s="112"/>
      <c r="AF68" s="112"/>
      <c r="AG68" s="112"/>
    </row>
    <row r="69" spans="1:33" ht="14.1" customHeight="1" thickBot="1">
      <c r="A69" s="113" t="s">
        <v>33</v>
      </c>
      <c r="B69" s="114" t="s">
        <v>34</v>
      </c>
      <c r="C69" s="1"/>
      <c r="D69" s="4" t="str">
        <f>IF(ISERROR(VLOOKUP(C69,data,3,FALSE)),"",VLOOKUP(C69,data,3,FALSE))</f>
        <v/>
      </c>
      <c r="E69" s="4" t="str">
        <f>IF(ISERROR(VLOOKUP(C69,data,4,FALSE)),"",VLOOKUP(C69,data,4,FALSE))</f>
        <v/>
      </c>
      <c r="F69" s="4" t="str">
        <f>IF(ISERROR(VLOOKUP(C69,data,5,FALSE)),"",VLOOKUP(C69,data,5,FALSE))</f>
        <v/>
      </c>
      <c r="G69" s="1"/>
      <c r="H69" s="4" t="str">
        <f>IF(ISERROR(VLOOKUP(G69,data,6,FALSE)),"",VLOOKUP(G69,data,6,FALSE))</f>
        <v/>
      </c>
      <c r="I69" s="4" t="str">
        <f>IF(ISERROR(VLOOKUP(G69,data,7,FALSE)),"",VLOOKUP(G69,data,7,FALSE))</f>
        <v/>
      </c>
      <c r="J69" s="20" t="str">
        <f>IF(ISERROR(VLOOKUP(G69,data,8,FALSE)),"",VLOOKUP(G69,data,8,FALSE))</f>
        <v/>
      </c>
      <c r="K69" s="1"/>
      <c r="L69" s="4" t="str">
        <f>IF(ISERROR(VLOOKUP(K69,data,9,FALSE)),"",VLOOKUP(K69,data,9,FALSE))</f>
        <v/>
      </c>
      <c r="M69" s="4" t="str">
        <f>IF(ISERROR(VLOOKUP(K69,data,10,FALSE)),"",VLOOKUP(K69,data,10,FALSE))</f>
        <v/>
      </c>
      <c r="N69" s="20" t="str">
        <f>IF(ISERROR(VLOOKUP(K69,data,11,FALSE)),"",VLOOKUP(K69,data,11,FALSE))</f>
        <v/>
      </c>
      <c r="O69" s="1"/>
      <c r="P69" s="4" t="str">
        <f>IF(ISERROR(VLOOKUP(O69,data,12,FALSE)),"",VLOOKUP(O69,data,12,FALSE))</f>
        <v/>
      </c>
      <c r="Q69" s="4" t="str">
        <f>IF(ISERROR(VLOOKUP(O69,data,13,FALSE)),"",VLOOKUP(O69,data,13,FALSE))</f>
        <v/>
      </c>
      <c r="R69" s="20" t="str">
        <f>IF(ISERROR(VLOOKUP(O69,data,14,FALSE)),"",VLOOKUP(O69,data,14,FALSE))</f>
        <v/>
      </c>
      <c r="S69" s="1"/>
      <c r="T69" s="4" t="str">
        <f>IF(ISERROR(VLOOKUP(S69,data,15,FALSE)),"",VLOOKUP(S69,data,15,FALSE))</f>
        <v/>
      </c>
      <c r="U69" s="4" t="str">
        <f>IF(ISERROR(VLOOKUP(S69,data,16,FALSE)),"",VLOOKUP(S69,data,16,FALSE))</f>
        <v/>
      </c>
      <c r="V69" s="20" t="str">
        <f>IF(ISERROR(VLOOKUP(S69,data,17,FALSE)),"",VLOOKUP(S69,data,17,FALSE))</f>
        <v/>
      </c>
      <c r="W69" s="1"/>
      <c r="X69" s="4" t="str">
        <f>IF(ISERROR(VLOOKUP(W69,data,18,FALSE)),"",VLOOKUP(W69,data,18,FALSE))</f>
        <v/>
      </c>
      <c r="Y69" s="4" t="str">
        <f>IF(ISERROR(VLOOKUP(W69,data,19,FALSE)),"",VLOOKUP(W69,data,19,FALSE))</f>
        <v/>
      </c>
      <c r="Z69" s="20" t="str">
        <f>IF(ISERROR(VLOOKUP(W69,data,20,FALSE)),"",VLOOKUP(W69,data,20,FALSE))</f>
        <v/>
      </c>
      <c r="AA69" s="1"/>
      <c r="AB69" s="4" t="str">
        <f>IF(ISERROR(VLOOKUP(AA69,data,21,FALSE)),"",VLOOKUP(AA69,data,21,FALSE))</f>
        <v/>
      </c>
      <c r="AC69" s="6" t="str">
        <f>IF(ISERROR(VLOOKUP(AA69,data,22,FALSE)),"",VLOOKUP(AA69,data,22,FALSE))</f>
        <v/>
      </c>
      <c r="AD69" s="6" t="str">
        <f>IF(ISERROR(VLOOKUP(AA69,data,23,FALSE)),"",VLOOKUP(AA69,data,23,FALSE))</f>
        <v/>
      </c>
      <c r="AE69" s="112" t="str">
        <f>IF(ISERROR(VLOOKUP(#REF!,data,13,FALSE)),"",VLOOKUP(#REF!,data,13,FALSE))</f>
        <v/>
      </c>
      <c r="AF69" s="112"/>
      <c r="AG69" s="112"/>
    </row>
    <row r="70" spans="1:33" ht="14.1" customHeight="1">
      <c r="B70" s="114" t="s">
        <v>35</v>
      </c>
      <c r="C70" s="1"/>
      <c r="D70" s="115"/>
      <c r="E70" s="115"/>
      <c r="F70" s="115"/>
      <c r="G70" s="1"/>
      <c r="H70" s="115"/>
      <c r="I70" s="115"/>
      <c r="J70" s="116"/>
      <c r="K70" s="1"/>
      <c r="L70" s="115"/>
      <c r="M70" s="115"/>
      <c r="N70" s="116"/>
      <c r="O70" s="1"/>
      <c r="P70" s="115"/>
      <c r="Q70" s="115"/>
      <c r="R70" s="116"/>
      <c r="S70" s="1"/>
      <c r="T70" s="115"/>
      <c r="U70" s="115"/>
      <c r="V70" s="116"/>
      <c r="W70" s="1"/>
      <c r="X70" s="115"/>
      <c r="Y70" s="115"/>
      <c r="Z70" s="116"/>
      <c r="AA70" s="1"/>
      <c r="AB70" s="115"/>
      <c r="AC70" s="117"/>
      <c r="AD70" s="117"/>
      <c r="AE70" s="112" t="str">
        <f>IF(ISERROR(VLOOKUP(#REF!,data,13,FALSE)),"",VLOOKUP(#REF!,data,13,FALSE))</f>
        <v/>
      </c>
      <c r="AF70" s="112"/>
      <c r="AG70" s="112"/>
    </row>
    <row r="71" spans="1:33" ht="14.1" customHeight="1" thickBot="1">
      <c r="A71" s="118" t="str">
        <f>IF(C73="ILLEGAL","ILLEGAL","")</f>
        <v/>
      </c>
      <c r="B71" s="114" t="s">
        <v>36</v>
      </c>
      <c r="C71" s="2"/>
      <c r="D71" s="5"/>
      <c r="E71" s="5"/>
      <c r="F71" s="21"/>
      <c r="G71" s="2"/>
      <c r="H71" s="5"/>
      <c r="I71" s="5"/>
      <c r="J71" s="21"/>
      <c r="K71" s="2"/>
      <c r="L71" s="5"/>
      <c r="M71" s="5"/>
      <c r="N71" s="21"/>
      <c r="O71" s="2"/>
      <c r="P71" s="5"/>
      <c r="Q71" s="5"/>
      <c r="R71" s="21"/>
      <c r="S71" s="2"/>
      <c r="T71" s="5"/>
      <c r="U71" s="5"/>
      <c r="V71" s="21"/>
      <c r="W71" s="2"/>
      <c r="X71" s="5"/>
      <c r="Y71" s="5"/>
      <c r="Z71" s="21"/>
      <c r="AA71" s="2"/>
      <c r="AB71" s="5"/>
      <c r="AC71" s="7"/>
      <c r="AD71" s="7"/>
      <c r="AE71" s="17"/>
      <c r="AF71" s="17"/>
      <c r="AG71" s="17"/>
    </row>
    <row r="72" spans="1:33" ht="14.1" customHeight="1" thickBot="1">
      <c r="A72" s="119"/>
      <c r="B72" s="120" t="s">
        <v>37</v>
      </c>
      <c r="C72" s="3"/>
      <c r="D72" s="8">
        <f>SUM(D68:D71)</f>
        <v>0</v>
      </c>
      <c r="E72" s="8">
        <f>SUM(E68:E71)</f>
        <v>0</v>
      </c>
      <c r="F72" s="8">
        <f>SUM(F68:F71)</f>
        <v>0</v>
      </c>
      <c r="G72" s="147"/>
      <c r="H72" s="8">
        <f>SUM(H68:H71)</f>
        <v>0</v>
      </c>
      <c r="I72" s="8">
        <f>SUM(I68:I71)</f>
        <v>0</v>
      </c>
      <c r="J72" s="8">
        <f>SUM(J68:J71)</f>
        <v>0</v>
      </c>
      <c r="K72" s="147"/>
      <c r="L72" s="8">
        <f>SUM(L68:L71)</f>
        <v>0</v>
      </c>
      <c r="M72" s="8">
        <f>SUM(M68:M71)</f>
        <v>0</v>
      </c>
      <c r="N72" s="8">
        <f>SUM(N68:N71)</f>
        <v>0</v>
      </c>
      <c r="O72" s="147"/>
      <c r="P72" s="8">
        <f>SUM(P68:P71)</f>
        <v>0</v>
      </c>
      <c r="Q72" s="8">
        <f>SUM(Q68:Q71)</f>
        <v>0</v>
      </c>
      <c r="R72" s="8">
        <f>SUM(R68:R71)</f>
        <v>0</v>
      </c>
      <c r="S72" s="147"/>
      <c r="T72" s="8">
        <f>SUM(T68:T71)</f>
        <v>0</v>
      </c>
      <c r="U72" s="8">
        <f>SUM(U68:U71)</f>
        <v>0</v>
      </c>
      <c r="V72" s="8">
        <f>SUM(V68:V71)</f>
        <v>0</v>
      </c>
      <c r="W72" s="147"/>
      <c r="X72" s="8">
        <f>SUM(X68:X71)</f>
        <v>0</v>
      </c>
      <c r="Y72" s="8">
        <f>SUM(Y68:Y71)</f>
        <v>0</v>
      </c>
      <c r="Z72" s="8">
        <f>SUM(Z68:Z71)</f>
        <v>0</v>
      </c>
      <c r="AA72" s="147"/>
      <c r="AB72" s="8">
        <f>SUM(AB68:AB71)</f>
        <v>0</v>
      </c>
      <c r="AC72" s="8">
        <f>SUM(AC68:AC71)</f>
        <v>0</v>
      </c>
      <c r="AD72" s="8">
        <f>SUM(AD68:AD71)</f>
        <v>0</v>
      </c>
      <c r="AE72" s="8">
        <f>SUM(F72,J72,N72,R72,V72,Z72,AD72)</f>
        <v>0</v>
      </c>
      <c r="AF72" s="122">
        <v>0</v>
      </c>
      <c r="AG72" s="123"/>
    </row>
    <row r="73" spans="1:33" ht="14.1" customHeight="1" thickBot="1">
      <c r="A73" s="124">
        <f>COUNTIF(C74:AC74,"Cannot Convert")</f>
        <v>0</v>
      </c>
      <c r="B73" s="125" t="s">
        <v>38</v>
      </c>
      <c r="C73" s="126" t="str">
        <f>IF(AND(E72&gt;$AA$1,D72&gt;$X$1),"ILLEGAL",IF(E72&gt;$AA$1,"Full-Time Driver",""))</f>
        <v/>
      </c>
      <c r="D73" s="127"/>
      <c r="E73" s="128"/>
      <c r="F73" s="127"/>
      <c r="G73" s="126" t="str">
        <f>IF(AND(I72&gt;$AA$1,H72&gt;$X$1),"ILLEGAL",IF(I72&gt;$AA$1,"Full-Time Driver",""))</f>
        <v/>
      </c>
      <c r="H73" s="127"/>
      <c r="I73" s="128"/>
      <c r="J73" s="127"/>
      <c r="K73" s="126" t="str">
        <f>IF(AND(M72&gt;$AA$1,L72&gt;$X$1),"ILLEGAL",IF(M72&gt;$AA$1,"Full-Time Driver",""))</f>
        <v/>
      </c>
      <c r="L73" s="127"/>
      <c r="M73" s="128"/>
      <c r="N73" s="127"/>
      <c r="O73" s="126" t="str">
        <f>IF(AND(Q72&gt;$AA$1,P72&gt;$X$1),"ILLEGAL",IF(Q72&gt;$AA$1,"Full-Time Driver",""))</f>
        <v/>
      </c>
      <c r="P73" s="127"/>
      <c r="Q73" s="128"/>
      <c r="R73" s="127"/>
      <c r="S73" s="126" t="str">
        <f>IF(AND(U72&gt;$AA$1,T72&gt;$X$1),"ILLEGAL",IF(U72&gt;$AA$1,"Full-Time Driver",""))</f>
        <v/>
      </c>
      <c r="T73" s="127"/>
      <c r="U73" s="128"/>
      <c r="V73" s="127"/>
      <c r="W73" s="126" t="str">
        <f>IF(AND(Y72&gt;$AA$1,X72&gt;$X$1),"ILLEGAL",IF(Y72&gt;$AA$1,"Full-Time Driver",""))</f>
        <v/>
      </c>
      <c r="X73" s="127"/>
      <c r="Y73" s="128"/>
      <c r="Z73" s="127"/>
      <c r="AA73" s="126" t="str">
        <f>IF(AND(AC72&gt;$AA$1,AB72&gt;$X$1),"ILLEGAL",IF(AC72&gt;$AA$1,"Full-Time Driver",""))</f>
        <v/>
      </c>
      <c r="AB73" s="127"/>
      <c r="AC73" s="128"/>
      <c r="AD73" s="128"/>
      <c r="AE73" s="126" t="str">
        <f>IF($AE$1&lt;AE72,"Working Time Policy Breach","Compliant to Working Time Policy")</f>
        <v>Compliant to Working Time Policy</v>
      </c>
      <c r="AF73" s="128"/>
      <c r="AG73" s="128"/>
    </row>
    <row r="74" spans="1:33" s="75" customFormat="1" ht="14.1" customHeight="1" thickTop="1" thickBot="1">
      <c r="A74" s="129" t="str">
        <f>IF(A73&gt;0,"Cannot Convert","")</f>
        <v/>
      </c>
      <c r="B74" s="130" t="s">
        <v>11</v>
      </c>
      <c r="C74" s="131" t="str">
        <f>IF(D72&gt;$X$1,"Cannot Convert","")</f>
        <v/>
      </c>
      <c r="D74" s="132"/>
      <c r="E74" s="133"/>
      <c r="F74" s="132"/>
      <c r="G74" s="131" t="str">
        <f>IF(H72&gt;$X$1,"Cannot Convert","")</f>
        <v/>
      </c>
      <c r="H74" s="132"/>
      <c r="I74" s="133"/>
      <c r="J74" s="132"/>
      <c r="K74" s="131" t="str">
        <f>IF(L72&gt;$X$1,"Cannot Convert","")</f>
        <v/>
      </c>
      <c r="L74" s="132"/>
      <c r="M74" s="133"/>
      <c r="N74" s="132"/>
      <c r="O74" s="131" t="str">
        <f>IF(P72&gt;$X$1,"Cannot Convert","")</f>
        <v/>
      </c>
      <c r="P74" s="132"/>
      <c r="Q74" s="133"/>
      <c r="R74" s="132"/>
      <c r="S74" s="131" t="str">
        <f>IF(T72&gt;$X$1,"Cannot Convert","")</f>
        <v/>
      </c>
      <c r="T74" s="132"/>
      <c r="U74" s="133"/>
      <c r="V74" s="132"/>
      <c r="W74" s="131" t="str">
        <f>IF(X72&gt;$X$1,"Cannot Convert","")</f>
        <v/>
      </c>
      <c r="X74" s="132"/>
      <c r="Y74" s="133"/>
      <c r="Z74" s="132"/>
      <c r="AA74" s="131" t="str">
        <f>IF(AB72&gt;$X$1,"Cannot Convert","")</f>
        <v/>
      </c>
      <c r="AB74" s="132"/>
      <c r="AC74" s="133"/>
      <c r="AD74" s="133"/>
      <c r="AE74" s="134"/>
      <c r="AF74" s="133"/>
      <c r="AG74" s="133"/>
    </row>
    <row r="75" spans="1:33" ht="25.5" thickTop="1" thickBot="1">
      <c r="A75" s="101" t="s">
        <v>23</v>
      </c>
      <c r="B75" s="102"/>
      <c r="C75" s="103" t="s">
        <v>24</v>
      </c>
      <c r="D75" s="104" t="s">
        <v>25</v>
      </c>
      <c r="E75" s="104" t="s">
        <v>26</v>
      </c>
      <c r="F75" s="105" t="s">
        <v>27</v>
      </c>
      <c r="G75" s="103" t="s">
        <v>24</v>
      </c>
      <c r="H75" s="104" t="s">
        <v>25</v>
      </c>
      <c r="I75" s="104" t="s">
        <v>26</v>
      </c>
      <c r="J75" s="105" t="s">
        <v>27</v>
      </c>
      <c r="K75" s="103" t="s">
        <v>24</v>
      </c>
      <c r="L75" s="104" t="s">
        <v>25</v>
      </c>
      <c r="M75" s="104" t="s">
        <v>26</v>
      </c>
      <c r="N75" s="105" t="s">
        <v>27</v>
      </c>
      <c r="O75" s="103" t="s">
        <v>24</v>
      </c>
      <c r="P75" s="104" t="s">
        <v>25</v>
      </c>
      <c r="Q75" s="104" t="s">
        <v>26</v>
      </c>
      <c r="R75" s="105" t="s">
        <v>27</v>
      </c>
      <c r="S75" s="103" t="s">
        <v>24</v>
      </c>
      <c r="T75" s="104" t="s">
        <v>25</v>
      </c>
      <c r="U75" s="104" t="s">
        <v>26</v>
      </c>
      <c r="V75" s="105" t="s">
        <v>27</v>
      </c>
      <c r="W75" s="103" t="s">
        <v>24</v>
      </c>
      <c r="X75" s="104" t="s">
        <v>25</v>
      </c>
      <c r="Y75" s="104" t="s">
        <v>26</v>
      </c>
      <c r="Z75" s="105" t="s">
        <v>27</v>
      </c>
      <c r="AA75" s="103" t="s">
        <v>24</v>
      </c>
      <c r="AB75" s="104" t="s">
        <v>25</v>
      </c>
      <c r="AC75" s="106" t="s">
        <v>26</v>
      </c>
      <c r="AD75" s="105" t="s">
        <v>27</v>
      </c>
      <c r="AE75" s="107" t="s">
        <v>28</v>
      </c>
      <c r="AF75" s="104" t="s">
        <v>29</v>
      </c>
      <c r="AG75" s="104" t="s">
        <v>30</v>
      </c>
    </row>
    <row r="76" spans="1:33" ht="14.1" customHeight="1" thickBot="1">
      <c r="A76" s="63"/>
      <c r="B76" s="108" t="s">
        <v>32</v>
      </c>
      <c r="C76" s="1"/>
      <c r="D76" s="4" t="str">
        <f>IF(ISERROR(VLOOKUP(C76,data,6,FALSE)),"",VLOOKUP(C76,data,6,FALSE))</f>
        <v/>
      </c>
      <c r="E76" s="4" t="str">
        <f>IF(ISERROR(VLOOKUP(C76,data,7,FALSE)),"",VLOOKUP(C76,data,7,FALSE))</f>
        <v/>
      </c>
      <c r="F76" s="20" t="str">
        <f>IF(ISERROR(VLOOKUP(C76,data,8,FALSE)),"",VLOOKUP(C76,data,8,FALSE))</f>
        <v/>
      </c>
      <c r="G76" s="1"/>
      <c r="H76" s="4" t="str">
        <f>IF(ISERROR(VLOOKUP(G76,data,6,FALSE)),"",VLOOKUP(G76,data,6,FALSE))</f>
        <v/>
      </c>
      <c r="I76" s="4" t="str">
        <f>IF(ISERROR(VLOOKUP(G76,data,7,FALSE)),"",VLOOKUP(G76,data,7,FALSE))</f>
        <v/>
      </c>
      <c r="J76" s="20" t="str">
        <f>IF(ISERROR(VLOOKUP(G76,data,8,FALSE)),"",VLOOKUP(G76,data,8,FALSE))</f>
        <v/>
      </c>
      <c r="K76" s="1"/>
      <c r="L76" s="4" t="str">
        <f>IF(ISERROR(VLOOKUP(K76,data,9,FALSE)),"",VLOOKUP(K76,data,9,FALSE))</f>
        <v/>
      </c>
      <c r="M76" s="4" t="str">
        <f>IF(ISERROR(VLOOKUP(K76,data,10,FALSE)),"",VLOOKUP(K76,data,10,FALSE))</f>
        <v/>
      </c>
      <c r="N76" s="20" t="str">
        <f>IF(ISERROR(VLOOKUP(K76,data,11,FALSE)),"",VLOOKUP(K76,data,11,FALSE))</f>
        <v/>
      </c>
      <c r="O76" s="1"/>
      <c r="P76" s="4" t="str">
        <f>IF(ISERROR(VLOOKUP(O76,data,12,FALSE)),"",VLOOKUP(O76,data,12,FALSE))</f>
        <v/>
      </c>
      <c r="Q76" s="4" t="str">
        <f>IF(ISERROR(VLOOKUP(O76,data,13,FALSE)),"",VLOOKUP(O76,data,13,FALSE))</f>
        <v/>
      </c>
      <c r="R76" s="20" t="str">
        <f>IF(ISERROR(VLOOKUP(O76,data,14,FALSE)),"",VLOOKUP(O76,data,14,FALSE))</f>
        <v/>
      </c>
      <c r="S76" s="1"/>
      <c r="T76" s="4" t="str">
        <f>IF(ISERROR(VLOOKUP(S76,data,15,FALSE)),"",VLOOKUP(S76,data,15,FALSE))</f>
        <v/>
      </c>
      <c r="U76" s="4" t="str">
        <f>IF(ISERROR(VLOOKUP(S76,data,16,FALSE)),"",VLOOKUP(S76,data,16,FALSE))</f>
        <v/>
      </c>
      <c r="V76" s="20" t="str">
        <f>IF(ISERROR(VLOOKUP(S76,data,17,FALSE)),"",VLOOKUP(S76,data,17,FALSE))</f>
        <v/>
      </c>
      <c r="W76" s="1"/>
      <c r="X76" s="4" t="str">
        <f>IF(ISERROR(VLOOKUP(W76,data,18,FALSE)),"",VLOOKUP(W76,data,18,FALSE))</f>
        <v/>
      </c>
      <c r="Y76" s="4" t="str">
        <f>IF(ISERROR(VLOOKUP(W76,data,19,FALSE)),"",VLOOKUP(W76,data,19,FALSE))</f>
        <v/>
      </c>
      <c r="Z76" s="20" t="str">
        <f>IF(ISERROR(VLOOKUP(W76,data,20,FALSE)),"",VLOOKUP(W76,data,20,FALSE))</f>
        <v/>
      </c>
      <c r="AA76" s="1"/>
      <c r="AB76" s="4" t="str">
        <f>IF(ISERROR(VLOOKUP(AA76,data,21,FALSE)),"",VLOOKUP(AA76,data,21,FALSE))</f>
        <v/>
      </c>
      <c r="AC76" s="6" t="str">
        <f>IF(ISERROR(VLOOKUP(AA76,data,22,FALSE)),"",VLOOKUP(AA76,data,22,FALSE))</f>
        <v/>
      </c>
      <c r="AD76" s="6" t="str">
        <f>IF(ISERROR(VLOOKUP(AA76,data,23,FALSE)),"",VLOOKUP(AA76,data,23,FALSE))</f>
        <v/>
      </c>
      <c r="AE76" s="112"/>
      <c r="AF76" s="112"/>
      <c r="AG76" s="112"/>
    </row>
    <row r="77" spans="1:33" ht="14.1" customHeight="1" thickBot="1">
      <c r="A77" s="113" t="s">
        <v>33</v>
      </c>
      <c r="B77" s="114" t="s">
        <v>34</v>
      </c>
      <c r="C77" s="1"/>
      <c r="D77" s="4" t="str">
        <f>IF(ISERROR(VLOOKUP(C77,data,6,FALSE)),"",VLOOKUP(C77,data,6,FALSE))</f>
        <v/>
      </c>
      <c r="E77" s="4" t="str">
        <f>IF(ISERROR(VLOOKUP(C77,data,7,FALSE)),"",VLOOKUP(C77,data,7,FALSE))</f>
        <v/>
      </c>
      <c r="F77" s="20" t="str">
        <f>IF(ISERROR(VLOOKUP(C77,data,8,FALSE)),"",VLOOKUP(C77,data,8,FALSE))</f>
        <v/>
      </c>
      <c r="G77" s="1"/>
      <c r="H77" s="4" t="str">
        <f>IF(ISERROR(VLOOKUP(G77,data,6,FALSE)),"",VLOOKUP(G77,data,6,FALSE))</f>
        <v/>
      </c>
      <c r="I77" s="4" t="str">
        <f>IF(ISERROR(VLOOKUP(G77,data,7,FALSE)),"",VLOOKUP(G77,data,7,FALSE))</f>
        <v/>
      </c>
      <c r="J77" s="20" t="str">
        <f>IF(ISERROR(VLOOKUP(G77,data,8,FALSE)),"",VLOOKUP(G77,data,8,FALSE))</f>
        <v/>
      </c>
      <c r="K77" s="1"/>
      <c r="L77" s="4" t="str">
        <f>IF(ISERROR(VLOOKUP(K77,data,9,FALSE)),"",VLOOKUP(K77,data,9,FALSE))</f>
        <v/>
      </c>
      <c r="M77" s="4" t="str">
        <f>IF(ISERROR(VLOOKUP(K77,data,10,FALSE)),"",VLOOKUP(K77,data,10,FALSE))</f>
        <v/>
      </c>
      <c r="N77" s="20" t="str">
        <f>IF(ISERROR(VLOOKUP(K77,data,11,FALSE)),"",VLOOKUP(K77,data,11,FALSE))</f>
        <v/>
      </c>
      <c r="O77" s="1"/>
      <c r="P77" s="4" t="str">
        <f>IF(ISERROR(VLOOKUP(O77,data,12,FALSE)),"",VLOOKUP(O77,data,12,FALSE))</f>
        <v/>
      </c>
      <c r="Q77" s="4" t="str">
        <f>IF(ISERROR(VLOOKUP(O77,data,13,FALSE)),"",VLOOKUP(O77,data,13,FALSE))</f>
        <v/>
      </c>
      <c r="R77" s="20" t="str">
        <f>IF(ISERROR(VLOOKUP(O77,data,14,FALSE)),"",VLOOKUP(O77,data,14,FALSE))</f>
        <v/>
      </c>
      <c r="S77" s="1"/>
      <c r="T77" s="4" t="str">
        <f>IF(ISERROR(VLOOKUP(S77,data,15,FALSE)),"",VLOOKUP(S77,data,15,FALSE))</f>
        <v/>
      </c>
      <c r="U77" s="4" t="str">
        <f>IF(ISERROR(VLOOKUP(S77,data,16,FALSE)),"",VLOOKUP(S77,data,16,FALSE))</f>
        <v/>
      </c>
      <c r="V77" s="20" t="str">
        <f>IF(ISERROR(VLOOKUP(S77,data,17,FALSE)),"",VLOOKUP(S77,data,17,FALSE))</f>
        <v/>
      </c>
      <c r="W77" s="1"/>
      <c r="X77" s="4" t="str">
        <f>IF(ISERROR(VLOOKUP(W77,data,18,FALSE)),"",VLOOKUP(W77,data,18,FALSE))</f>
        <v/>
      </c>
      <c r="Y77" s="4" t="str">
        <f>IF(ISERROR(VLOOKUP(W77,data,19,FALSE)),"",VLOOKUP(W77,data,19,FALSE))</f>
        <v/>
      </c>
      <c r="Z77" s="20" t="str">
        <f>IF(ISERROR(VLOOKUP(W77,data,20,FALSE)),"",VLOOKUP(W77,data,20,FALSE))</f>
        <v/>
      </c>
      <c r="AA77" s="1"/>
      <c r="AB77" s="4" t="str">
        <f>IF(ISERROR(VLOOKUP(AA77,data,21,FALSE)),"",VLOOKUP(AA77,data,21,FALSE))</f>
        <v/>
      </c>
      <c r="AC77" s="6" t="str">
        <f>IF(ISERROR(VLOOKUP(AA77,data,22,FALSE)),"",VLOOKUP(AA77,data,22,FALSE))</f>
        <v/>
      </c>
      <c r="AD77" s="6" t="str">
        <f>IF(ISERROR(VLOOKUP(AA77,data,23,FALSE)),"",VLOOKUP(AA77,data,23,FALSE))</f>
        <v/>
      </c>
      <c r="AE77" s="112" t="str">
        <f>IF(ISERROR(VLOOKUP(#REF!,data,13,FALSE)),"",VLOOKUP(#REF!,data,13,FALSE))</f>
        <v/>
      </c>
      <c r="AF77" s="112"/>
      <c r="AG77" s="112"/>
    </row>
    <row r="78" spans="1:33" ht="14.1" customHeight="1" thickBot="1">
      <c r="A78" s="62"/>
      <c r="B78" s="114" t="s">
        <v>35</v>
      </c>
      <c r="C78" s="1"/>
      <c r="D78" s="115"/>
      <c r="E78" s="115"/>
      <c r="F78" s="116"/>
      <c r="G78" s="22"/>
      <c r="H78" s="115"/>
      <c r="I78" s="115"/>
      <c r="J78" s="116"/>
      <c r="K78" s="22"/>
      <c r="L78" s="115"/>
      <c r="M78" s="115"/>
      <c r="N78" s="116"/>
      <c r="O78" s="22"/>
      <c r="P78" s="115"/>
      <c r="Q78" s="115"/>
      <c r="R78" s="116"/>
      <c r="S78" s="22"/>
      <c r="T78" s="115"/>
      <c r="U78" s="115"/>
      <c r="V78" s="116"/>
      <c r="W78" s="22"/>
      <c r="X78" s="115"/>
      <c r="Y78" s="115"/>
      <c r="Z78" s="116"/>
      <c r="AA78" s="22"/>
      <c r="AB78" s="115"/>
      <c r="AC78" s="117"/>
      <c r="AD78" s="117"/>
      <c r="AE78" s="112" t="str">
        <f>IF(ISERROR(VLOOKUP(#REF!,data,13,FALSE)),"",VLOOKUP(#REF!,data,13,FALSE))</f>
        <v/>
      </c>
      <c r="AF78" s="112"/>
      <c r="AG78" s="112"/>
    </row>
    <row r="79" spans="1:33" ht="14.1" customHeight="1" thickBot="1">
      <c r="A79" s="118" t="str">
        <f>IF(C81="ILLEGAL","ILLEGAL","")</f>
        <v/>
      </c>
      <c r="B79" s="114" t="s">
        <v>36</v>
      </c>
      <c r="C79" s="2"/>
      <c r="D79" s="5"/>
      <c r="E79" s="5"/>
      <c r="F79" s="21"/>
      <c r="G79" s="2"/>
      <c r="H79" s="5"/>
      <c r="I79" s="5"/>
      <c r="J79" s="21"/>
      <c r="K79" s="2"/>
      <c r="L79" s="5"/>
      <c r="M79" s="5"/>
      <c r="N79" s="21"/>
      <c r="O79" s="2"/>
      <c r="P79" s="5"/>
      <c r="Q79" s="5"/>
      <c r="R79" s="21"/>
      <c r="S79" s="12"/>
      <c r="T79" s="5"/>
      <c r="U79" s="5"/>
      <c r="V79" s="21"/>
      <c r="W79" s="12"/>
      <c r="X79" s="5"/>
      <c r="Y79" s="5"/>
      <c r="Z79" s="21"/>
      <c r="AA79" s="2"/>
      <c r="AB79" s="5"/>
      <c r="AC79" s="7"/>
      <c r="AD79" s="7"/>
      <c r="AE79" s="17"/>
      <c r="AF79" s="17"/>
      <c r="AG79" s="17"/>
    </row>
    <row r="80" spans="1:33" ht="14.1" customHeight="1" thickBot="1">
      <c r="A80" s="119"/>
      <c r="B80" s="120" t="s">
        <v>37</v>
      </c>
      <c r="C80" s="3"/>
      <c r="D80" s="8">
        <f>SUM(D76:D79)</f>
        <v>0</v>
      </c>
      <c r="E80" s="8">
        <f>SUM(E76:E79)</f>
        <v>0</v>
      </c>
      <c r="F80" s="8">
        <f>SUM(F76:F79)</f>
        <v>0</v>
      </c>
      <c r="G80" s="147"/>
      <c r="H80" s="8">
        <f>SUM(H76:H79)</f>
        <v>0</v>
      </c>
      <c r="I80" s="8">
        <f>SUM(I76:I79)</f>
        <v>0</v>
      </c>
      <c r="J80" s="8">
        <f>SUM(J76:J79)</f>
        <v>0</v>
      </c>
      <c r="K80" s="147"/>
      <c r="L80" s="8">
        <f>SUM(L76:L79)</f>
        <v>0</v>
      </c>
      <c r="M80" s="8">
        <f>SUM(M76:M79)</f>
        <v>0</v>
      </c>
      <c r="N80" s="8">
        <f>SUM(N76:N79)</f>
        <v>0</v>
      </c>
      <c r="O80" s="147"/>
      <c r="P80" s="8">
        <f>SUM(P76:P79)</f>
        <v>0</v>
      </c>
      <c r="Q80" s="8">
        <f>SUM(Q76:Q79)</f>
        <v>0</v>
      </c>
      <c r="R80" s="8">
        <f>SUM(R76:R79)</f>
        <v>0</v>
      </c>
      <c r="S80" s="147"/>
      <c r="T80" s="8">
        <f>SUM(T76:T79)</f>
        <v>0</v>
      </c>
      <c r="U80" s="8">
        <f>SUM(U76:U79)</f>
        <v>0</v>
      </c>
      <c r="V80" s="8">
        <f>SUM(V76:V79)</f>
        <v>0</v>
      </c>
      <c r="W80" s="147"/>
      <c r="X80" s="8">
        <f>SUM(X76:X79)</f>
        <v>0</v>
      </c>
      <c r="Y80" s="8">
        <f>SUM(Y76:Y79)</f>
        <v>0</v>
      </c>
      <c r="Z80" s="8">
        <f>SUM(Z76:Z79)</f>
        <v>0</v>
      </c>
      <c r="AA80" s="147"/>
      <c r="AB80" s="8">
        <f>SUM(AB76:AB79)</f>
        <v>0</v>
      </c>
      <c r="AC80" s="8">
        <f>SUM(AC76:AC79)</f>
        <v>0</v>
      </c>
      <c r="AD80" s="8">
        <f>SUM(AD76:AD79)</f>
        <v>0</v>
      </c>
      <c r="AE80" s="8">
        <f>SUM(F80,J80,N80,R80,V80,Z80,AD80)</f>
        <v>0</v>
      </c>
      <c r="AF80" s="122">
        <v>0</v>
      </c>
      <c r="AG80" s="123"/>
    </row>
    <row r="81" spans="1:33" ht="14.1" customHeight="1" thickBot="1">
      <c r="A81" s="124">
        <f>COUNTIF(C82:AC82,"Cannot Convert")</f>
        <v>0</v>
      </c>
      <c r="B81" s="125" t="s">
        <v>38</v>
      </c>
      <c r="C81" s="126" t="str">
        <f>IF(AND(E80&gt;$AA$1,D80&gt;$X$1),"ILLEGAL",IF(E80&gt;$AA$1,"Full-Time Driver",""))</f>
        <v/>
      </c>
      <c r="D81" s="127"/>
      <c r="E81" s="128"/>
      <c r="F81" s="127"/>
      <c r="G81" s="126" t="str">
        <f>IF(AND(I80&gt;$AA$1,H80&gt;$X$1),"ILLEGAL",IF(I80&gt;$AA$1,"Full-Time Driver",""))</f>
        <v/>
      </c>
      <c r="H81" s="127"/>
      <c r="I81" s="128"/>
      <c r="J81" s="127"/>
      <c r="K81" s="126" t="str">
        <f>IF(AND(M80&gt;$AA$1,L80&gt;$X$1),"ILLEGAL",IF(M80&gt;$AA$1,"Full-Time Driver",""))</f>
        <v/>
      </c>
      <c r="L81" s="127"/>
      <c r="M81" s="128"/>
      <c r="N81" s="127"/>
      <c r="O81" s="126" t="str">
        <f>IF(AND(Q80&gt;$AA$1,P80&gt;$X$1),"ILLEGAL",IF(Q80&gt;$AA$1,"Full-Time Driver",""))</f>
        <v/>
      </c>
      <c r="P81" s="127"/>
      <c r="Q81" s="128"/>
      <c r="R81" s="127"/>
      <c r="S81" s="126" t="str">
        <f>IF(AND(U80&gt;$AA$1,T80&gt;$X$1),"ILLEGAL",IF(U80&gt;$AA$1,"Full-Time Driver",""))</f>
        <v/>
      </c>
      <c r="T81" s="127"/>
      <c r="U81" s="128"/>
      <c r="V81" s="127"/>
      <c r="W81" s="126" t="str">
        <f>IF(AND(Y80&gt;$AA$1,X80&gt;$X$1),"ILLEGAL",IF(Y80&gt;$AA$1,"Full-Time Driver",""))</f>
        <v/>
      </c>
      <c r="X81" s="127"/>
      <c r="Y81" s="128"/>
      <c r="Z81" s="127"/>
      <c r="AA81" s="126" t="str">
        <f>IF(AND(AC80&gt;$AA$1,AB80&gt;$X$1),"ILLEGAL",IF(AC80&gt;$AA$1,"Full-Time Driver",""))</f>
        <v/>
      </c>
      <c r="AB81" s="127"/>
      <c r="AC81" s="128"/>
      <c r="AD81" s="128"/>
      <c r="AE81" s="126" t="str">
        <f>IF($AE$1&lt;AE80,"Working Time Policy Breach","Compliant to Working Time Policy")</f>
        <v>Compliant to Working Time Policy</v>
      </c>
      <c r="AF81" s="128"/>
      <c r="AG81" s="128"/>
    </row>
    <row r="82" spans="1:33" s="75" customFormat="1" ht="14.1" customHeight="1" thickTop="1" thickBot="1">
      <c r="A82" s="129" t="str">
        <f>IF(A81&gt;0,"Cannot Convert","")</f>
        <v/>
      </c>
      <c r="B82" s="135" t="s">
        <v>11</v>
      </c>
      <c r="C82" s="131" t="str">
        <f>IF(D80&gt;$X$1,"Cannot Convert","")</f>
        <v/>
      </c>
      <c r="D82" s="132"/>
      <c r="E82" s="133"/>
      <c r="F82" s="132"/>
      <c r="G82" s="131" t="str">
        <f>IF(H80&gt;$X$1,"Cannot Convert","")</f>
        <v/>
      </c>
      <c r="H82" s="132"/>
      <c r="I82" s="133"/>
      <c r="J82" s="132"/>
      <c r="K82" s="131" t="str">
        <f>IF(L80&gt;$X$1,"Cannot Convert","")</f>
        <v/>
      </c>
      <c r="L82" s="132"/>
      <c r="M82" s="133"/>
      <c r="N82" s="132"/>
      <c r="O82" s="131" t="str">
        <f>IF(P80&gt;$X$1,"Cannot Convert","")</f>
        <v/>
      </c>
      <c r="P82" s="132"/>
      <c r="Q82" s="133"/>
      <c r="R82" s="132"/>
      <c r="S82" s="131" t="str">
        <f>IF(T80&gt;$X$1,"Cannot Convert","")</f>
        <v/>
      </c>
      <c r="T82" s="132"/>
      <c r="U82" s="133"/>
      <c r="V82" s="132"/>
      <c r="W82" s="131" t="str">
        <f>IF(X80&gt;$X$1,"Cannot Convert","")</f>
        <v/>
      </c>
      <c r="X82" s="132"/>
      <c r="Y82" s="133"/>
      <c r="Z82" s="132"/>
      <c r="AA82" s="131" t="str">
        <f>IF(AB80&gt;$X$1,"Cannot Convert","")</f>
        <v/>
      </c>
      <c r="AB82" s="132"/>
      <c r="AC82" s="133"/>
      <c r="AD82" s="133"/>
      <c r="AE82" s="134" t="s">
        <v>39</v>
      </c>
      <c r="AF82" s="133"/>
      <c r="AG82" s="133"/>
    </row>
    <row r="83" spans="1:33" ht="25.5" thickTop="1" thickBot="1">
      <c r="A83" s="101" t="s">
        <v>23</v>
      </c>
      <c r="B83" s="102"/>
      <c r="C83" s="103" t="s">
        <v>24</v>
      </c>
      <c r="D83" s="104" t="s">
        <v>25</v>
      </c>
      <c r="E83" s="104" t="s">
        <v>26</v>
      </c>
      <c r="F83" s="105" t="s">
        <v>27</v>
      </c>
      <c r="G83" s="103" t="s">
        <v>24</v>
      </c>
      <c r="H83" s="104" t="s">
        <v>25</v>
      </c>
      <c r="I83" s="104" t="s">
        <v>26</v>
      </c>
      <c r="J83" s="105" t="s">
        <v>27</v>
      </c>
      <c r="K83" s="103" t="s">
        <v>24</v>
      </c>
      <c r="L83" s="104" t="s">
        <v>25</v>
      </c>
      <c r="M83" s="104" t="s">
        <v>26</v>
      </c>
      <c r="N83" s="105" t="s">
        <v>27</v>
      </c>
      <c r="O83" s="103" t="s">
        <v>24</v>
      </c>
      <c r="P83" s="104" t="s">
        <v>25</v>
      </c>
      <c r="Q83" s="104" t="s">
        <v>26</v>
      </c>
      <c r="R83" s="105" t="s">
        <v>27</v>
      </c>
      <c r="S83" s="103" t="s">
        <v>24</v>
      </c>
      <c r="T83" s="104" t="s">
        <v>25</v>
      </c>
      <c r="U83" s="104" t="s">
        <v>26</v>
      </c>
      <c r="V83" s="105" t="s">
        <v>27</v>
      </c>
      <c r="W83" s="103" t="s">
        <v>24</v>
      </c>
      <c r="X83" s="104" t="s">
        <v>25</v>
      </c>
      <c r="Y83" s="104" t="s">
        <v>26</v>
      </c>
      <c r="Z83" s="105" t="s">
        <v>27</v>
      </c>
      <c r="AA83" s="103" t="s">
        <v>24</v>
      </c>
      <c r="AB83" s="104" t="s">
        <v>25</v>
      </c>
      <c r="AC83" s="106" t="s">
        <v>26</v>
      </c>
      <c r="AD83" s="105" t="s">
        <v>27</v>
      </c>
      <c r="AE83" s="107" t="s">
        <v>28</v>
      </c>
      <c r="AF83" s="104" t="s">
        <v>29</v>
      </c>
      <c r="AG83" s="104" t="s">
        <v>30</v>
      </c>
    </row>
    <row r="84" spans="1:33" ht="14.1" customHeight="1" thickBot="1">
      <c r="A84" s="63"/>
      <c r="B84" s="108" t="s">
        <v>32</v>
      </c>
      <c r="C84" s="1"/>
      <c r="D84" s="4" t="str">
        <f>IF(ISERROR(VLOOKUP(C84,data,3,FALSE)),"",VLOOKUP(C84,data,3,FALSE))</f>
        <v/>
      </c>
      <c r="E84" s="4" t="str">
        <f>IF(ISERROR(VLOOKUP(C84,data,4,FALSE)),"",VLOOKUP(C84,data,4,FALSE))</f>
        <v/>
      </c>
      <c r="F84" s="20" t="str">
        <f>IF(ISERROR(VLOOKUP(C84,data,5,FALSE)),"",VLOOKUP(C84,data,5,FALSE))</f>
        <v/>
      </c>
      <c r="G84" s="1"/>
      <c r="H84" s="4" t="str">
        <f>IF(ISERROR(VLOOKUP(G84,data,6,FALSE)),"",VLOOKUP(G84,data,6,FALSE))</f>
        <v/>
      </c>
      <c r="I84" s="4" t="str">
        <f>IF(ISERROR(VLOOKUP(G84,data,7,FALSE)),"",VLOOKUP(G84,data,7,FALSE))</f>
        <v/>
      </c>
      <c r="J84" s="20" t="str">
        <f>IF(ISERROR(VLOOKUP(G84,data,8,FALSE)),"",VLOOKUP(G84,data,8,FALSE))</f>
        <v/>
      </c>
      <c r="K84" s="1"/>
      <c r="L84" s="4" t="str">
        <f>IF(ISERROR(VLOOKUP(K84,data,9,FALSE)),"",VLOOKUP(K84,data,9,FALSE))</f>
        <v/>
      </c>
      <c r="M84" s="4" t="str">
        <f>IF(ISERROR(VLOOKUP(K84,data,10,FALSE)),"",VLOOKUP(K84,data,10,FALSE))</f>
        <v/>
      </c>
      <c r="N84" s="20" t="str">
        <f>IF(ISERROR(VLOOKUP(K84,data,11,FALSE)),"",VLOOKUP(K84,data,11,FALSE))</f>
        <v/>
      </c>
      <c r="O84" s="1"/>
      <c r="P84" s="4" t="str">
        <f>IF(ISERROR(VLOOKUP(O84,data,12,FALSE)),"",VLOOKUP(O84,data,12,FALSE))</f>
        <v/>
      </c>
      <c r="Q84" s="4" t="str">
        <f>IF(ISERROR(VLOOKUP(O84,data,13,FALSE)),"",VLOOKUP(O84,data,13,FALSE))</f>
        <v/>
      </c>
      <c r="R84" s="20" t="str">
        <f>IF(ISERROR(VLOOKUP(O84,data,14,FALSE)),"",VLOOKUP(O84,data,14,FALSE))</f>
        <v/>
      </c>
      <c r="S84" s="1"/>
      <c r="T84" s="4" t="str">
        <f>IF(ISERROR(VLOOKUP(S84,data,15,FALSE)),"",VLOOKUP(S84,data,15,FALSE))</f>
        <v/>
      </c>
      <c r="U84" s="4" t="str">
        <f>IF(ISERROR(VLOOKUP(S84,data,16,FALSE)),"",VLOOKUP(S84,data,16,FALSE))</f>
        <v/>
      </c>
      <c r="V84" s="20" t="str">
        <f>IF(ISERROR(VLOOKUP(S84,data,17,FALSE)),"",VLOOKUP(S84,data,17,FALSE))</f>
        <v/>
      </c>
      <c r="W84" s="1"/>
      <c r="X84" s="4" t="str">
        <f>IF(ISERROR(VLOOKUP(W84,data,18,FALSE)),"",VLOOKUP(W84,data,18,FALSE))</f>
        <v/>
      </c>
      <c r="Y84" s="4" t="str">
        <f>IF(ISERROR(VLOOKUP(W84,data,19,FALSE)),"",VLOOKUP(W84,data,19,FALSE))</f>
        <v/>
      </c>
      <c r="Z84" s="20" t="str">
        <f>IF(ISERROR(VLOOKUP(W84,data,20,FALSE)),"",VLOOKUP(W84,data,20,FALSE))</f>
        <v/>
      </c>
      <c r="AA84" s="1"/>
      <c r="AB84" s="4" t="str">
        <f>IF(ISERROR(VLOOKUP(AA84,data,21,FALSE)),"",VLOOKUP(AA84,data,21,FALSE))</f>
        <v/>
      </c>
      <c r="AC84" s="6" t="str">
        <f>IF(ISERROR(VLOOKUP(AA84,data,22,FALSE)),"",VLOOKUP(AA84,data,22,FALSE))</f>
        <v/>
      </c>
      <c r="AD84" s="6" t="str">
        <f>IF(ISERROR(VLOOKUP(AA84,data,23,FALSE)),"",VLOOKUP(AA84,data,23,FALSE))</f>
        <v/>
      </c>
      <c r="AE84" s="112"/>
      <c r="AF84" s="112"/>
      <c r="AG84" s="112"/>
    </row>
    <row r="85" spans="1:33" ht="14.1" customHeight="1" thickBot="1">
      <c r="A85" s="113" t="s">
        <v>33</v>
      </c>
      <c r="B85" s="114" t="s">
        <v>34</v>
      </c>
      <c r="C85" s="1"/>
      <c r="D85" s="4" t="str">
        <f>IF(ISERROR(VLOOKUP(C85,data,3,FALSE)),"",VLOOKUP(C85,data,3,FALSE))</f>
        <v/>
      </c>
      <c r="E85" s="4" t="str">
        <f>IF(ISERROR(VLOOKUP(C85,data,4,FALSE)),"",VLOOKUP(C85,data,4,FALSE))</f>
        <v/>
      </c>
      <c r="F85" s="20" t="str">
        <f>IF(ISERROR(VLOOKUP(C85,data,5,FALSE)),"",VLOOKUP(C85,data,5,FALSE))</f>
        <v/>
      </c>
      <c r="G85" s="1"/>
      <c r="H85" s="4" t="str">
        <f>IF(ISERROR(VLOOKUP(G85,data,6,FALSE)),"",VLOOKUP(G85,data,6,FALSE))</f>
        <v/>
      </c>
      <c r="I85" s="4" t="str">
        <f>IF(ISERROR(VLOOKUP(G85,data,7,FALSE)),"",VLOOKUP(G85,data,7,FALSE))</f>
        <v/>
      </c>
      <c r="J85" s="20" t="str">
        <f>IF(ISERROR(VLOOKUP(G85,data,8,FALSE)),"",VLOOKUP(G85,data,8,FALSE))</f>
        <v/>
      </c>
      <c r="K85" s="1"/>
      <c r="L85" s="4" t="str">
        <f>IF(ISERROR(VLOOKUP(K85,data,9,FALSE)),"",VLOOKUP(K85,data,9,FALSE))</f>
        <v/>
      </c>
      <c r="M85" s="4" t="str">
        <f>IF(ISERROR(VLOOKUP(K85,data,10,FALSE)),"",VLOOKUP(K85,data,10,FALSE))</f>
        <v/>
      </c>
      <c r="N85" s="20" t="str">
        <f>IF(ISERROR(VLOOKUP(K85,data,11,FALSE)),"",VLOOKUP(K85,data,11,FALSE))</f>
        <v/>
      </c>
      <c r="O85" s="1"/>
      <c r="P85" s="4" t="str">
        <f>IF(ISERROR(VLOOKUP(O85,data,12,FALSE)),"",VLOOKUP(O85,data,12,FALSE))</f>
        <v/>
      </c>
      <c r="Q85" s="4" t="str">
        <f>IF(ISERROR(VLOOKUP(O85,data,13,FALSE)),"",VLOOKUP(O85,data,13,FALSE))</f>
        <v/>
      </c>
      <c r="R85" s="20" t="str">
        <f>IF(ISERROR(VLOOKUP(O85,data,14,FALSE)),"",VLOOKUP(O85,data,14,FALSE))</f>
        <v/>
      </c>
      <c r="S85" s="1"/>
      <c r="T85" s="4" t="str">
        <f>IF(ISERROR(VLOOKUP(S85,data,15,FALSE)),"",VLOOKUP(S85,data,15,FALSE))</f>
        <v/>
      </c>
      <c r="U85" s="4" t="str">
        <f>IF(ISERROR(VLOOKUP(S85,data,16,FALSE)),"",VLOOKUP(S85,data,16,FALSE))</f>
        <v/>
      </c>
      <c r="V85" s="20" t="str">
        <f>IF(ISERROR(VLOOKUP(S85,data,17,FALSE)),"",VLOOKUP(S85,data,17,FALSE))</f>
        <v/>
      </c>
      <c r="W85" s="1"/>
      <c r="X85" s="4" t="str">
        <f>IF(ISERROR(VLOOKUP(W85,data,18,FALSE)),"",VLOOKUP(W85,data,18,FALSE))</f>
        <v/>
      </c>
      <c r="Y85" s="4" t="str">
        <f>IF(ISERROR(VLOOKUP(W85,data,19,FALSE)),"",VLOOKUP(W85,data,19,FALSE))</f>
        <v/>
      </c>
      <c r="Z85" s="20" t="str">
        <f>IF(ISERROR(VLOOKUP(W85,data,20,FALSE)),"",VLOOKUP(W85,data,20,FALSE))</f>
        <v/>
      </c>
      <c r="AA85" s="1"/>
      <c r="AB85" s="4" t="str">
        <f>IF(ISERROR(VLOOKUP(AA85,data,21,FALSE)),"",VLOOKUP(AA85,data,21,FALSE))</f>
        <v/>
      </c>
      <c r="AC85" s="6" t="str">
        <f>IF(ISERROR(VLOOKUP(AA85,data,22,FALSE)),"",VLOOKUP(AA85,data,22,FALSE))</f>
        <v/>
      </c>
      <c r="AD85" s="6" t="str">
        <f>IF(ISERROR(VLOOKUP(AA85,data,23,FALSE)),"",VLOOKUP(AA85,data,23,FALSE))</f>
        <v/>
      </c>
      <c r="AE85" s="112" t="str">
        <f>IF(ISERROR(VLOOKUP(#REF!,data,13,FALSE)),"",VLOOKUP(#REF!,data,13,FALSE))</f>
        <v/>
      </c>
      <c r="AF85" s="112"/>
      <c r="AG85" s="112"/>
    </row>
    <row r="86" spans="1:33" ht="14.1" customHeight="1" thickBot="1">
      <c r="A86" s="62"/>
      <c r="B86" s="114" t="s">
        <v>35</v>
      </c>
      <c r="C86" s="22"/>
      <c r="D86" s="115"/>
      <c r="E86" s="115"/>
      <c r="F86" s="116"/>
      <c r="G86" s="22"/>
      <c r="H86" s="115"/>
      <c r="I86" s="115"/>
      <c r="J86" s="116"/>
      <c r="K86" s="22"/>
      <c r="L86" s="115"/>
      <c r="M86" s="115"/>
      <c r="N86" s="116"/>
      <c r="O86" s="22"/>
      <c r="P86" s="115"/>
      <c r="Q86" s="115"/>
      <c r="R86" s="116"/>
      <c r="S86" s="22"/>
      <c r="T86" s="115"/>
      <c r="U86" s="115"/>
      <c r="V86" s="116"/>
      <c r="W86" s="22"/>
      <c r="X86" s="115"/>
      <c r="Y86" s="115"/>
      <c r="Z86" s="116"/>
      <c r="AA86" s="22"/>
      <c r="AB86" s="115"/>
      <c r="AC86" s="117"/>
      <c r="AD86" s="117"/>
      <c r="AE86" s="112" t="str">
        <f>IF(ISERROR(VLOOKUP(#REF!,data,13,FALSE)),"",VLOOKUP(#REF!,data,13,FALSE))</f>
        <v/>
      </c>
      <c r="AF86" s="112"/>
      <c r="AG86" s="112"/>
    </row>
    <row r="87" spans="1:33" ht="14.1" customHeight="1" thickBot="1">
      <c r="A87" s="118" t="str">
        <f>IF(C89="ILLEGAL","ILLEGAL","")</f>
        <v/>
      </c>
      <c r="B87" s="114" t="s">
        <v>36</v>
      </c>
      <c r="C87" s="2"/>
      <c r="D87" s="5"/>
      <c r="E87" s="5"/>
      <c r="F87" s="21"/>
      <c r="G87" s="2"/>
      <c r="H87" s="5"/>
      <c r="I87" s="5"/>
      <c r="J87" s="21"/>
      <c r="K87" s="2"/>
      <c r="L87" s="5"/>
      <c r="M87" s="5"/>
      <c r="N87" s="21"/>
      <c r="O87" s="2"/>
      <c r="P87" s="5"/>
      <c r="Q87" s="5"/>
      <c r="R87" s="21"/>
      <c r="S87" s="2"/>
      <c r="T87" s="5"/>
      <c r="U87" s="5"/>
      <c r="V87" s="21"/>
      <c r="W87" s="2"/>
      <c r="X87" s="5"/>
      <c r="Y87" s="5"/>
      <c r="Z87" s="21"/>
      <c r="AA87" s="2"/>
      <c r="AB87" s="5"/>
      <c r="AC87" s="7"/>
      <c r="AD87" s="7"/>
      <c r="AE87" s="17"/>
      <c r="AF87" s="23"/>
      <c r="AG87" s="24"/>
    </row>
    <row r="88" spans="1:33" ht="14.1" customHeight="1" thickBot="1">
      <c r="A88" s="119"/>
      <c r="B88" s="120" t="s">
        <v>37</v>
      </c>
      <c r="C88" s="3"/>
      <c r="D88" s="8">
        <f>SUM(D84:D87)</f>
        <v>0</v>
      </c>
      <c r="E88" s="8">
        <f>SUM(E84:E87)</f>
        <v>0</v>
      </c>
      <c r="F88" s="8">
        <f>SUM(F84:F87)</f>
        <v>0</v>
      </c>
      <c r="G88" s="147"/>
      <c r="H88" s="8">
        <f>SUM(H84:H87)</f>
        <v>0</v>
      </c>
      <c r="I88" s="8">
        <f>SUM(I84:I87)</f>
        <v>0</v>
      </c>
      <c r="J88" s="8">
        <f>SUM(J84:J87)</f>
        <v>0</v>
      </c>
      <c r="K88" s="147"/>
      <c r="L88" s="8">
        <f>SUM(L84:L87)</f>
        <v>0</v>
      </c>
      <c r="M88" s="8">
        <f>SUM(M84:M87)</f>
        <v>0</v>
      </c>
      <c r="N88" s="8">
        <f>SUM(N84:N87)</f>
        <v>0</v>
      </c>
      <c r="O88" s="147"/>
      <c r="P88" s="8">
        <f>SUM(P84:P87)</f>
        <v>0</v>
      </c>
      <c r="Q88" s="8">
        <f>SUM(Q84:Q87)</f>
        <v>0</v>
      </c>
      <c r="R88" s="8">
        <f>SUM(R84:R87)</f>
        <v>0</v>
      </c>
      <c r="S88" s="147"/>
      <c r="T88" s="8">
        <f>SUM(T84:T87)</f>
        <v>0</v>
      </c>
      <c r="U88" s="8">
        <f>SUM(U84:U87)</f>
        <v>0</v>
      </c>
      <c r="V88" s="8">
        <f>SUM(V84:V87)</f>
        <v>0</v>
      </c>
      <c r="W88" s="147"/>
      <c r="X88" s="8">
        <f>SUM(X84:X87)</f>
        <v>0</v>
      </c>
      <c r="Y88" s="8">
        <f>SUM(Y84:Y87)</f>
        <v>0</v>
      </c>
      <c r="Z88" s="8">
        <f>SUM(Z84:Z87)</f>
        <v>0</v>
      </c>
      <c r="AA88" s="147"/>
      <c r="AB88" s="8">
        <f>SUM(AB84:AB87)</f>
        <v>0</v>
      </c>
      <c r="AC88" s="8">
        <f>SUM(AC84:AC87)</f>
        <v>0</v>
      </c>
      <c r="AD88" s="8">
        <f>SUM(AD84:AD87)</f>
        <v>0</v>
      </c>
      <c r="AE88" s="8">
        <f>SUM(F88,J88,N88,R88,V88,Z88,AD88)</f>
        <v>0</v>
      </c>
      <c r="AF88" s="122">
        <v>0</v>
      </c>
      <c r="AG88" s="123"/>
    </row>
    <row r="89" spans="1:33" ht="14.1" customHeight="1" thickBot="1">
      <c r="A89" s="124">
        <f>COUNTIF(C90:AC90,"Cannot Convert")</f>
        <v>0</v>
      </c>
      <c r="B89" s="125" t="s">
        <v>38</v>
      </c>
      <c r="C89" s="126" t="str">
        <f>IF(AND(E88&gt;$AA$1,D88&gt;$X$1),"ILLEGAL",IF(E88&gt;$AA$1,"Full-Time Driver",""))</f>
        <v/>
      </c>
      <c r="D89" s="127"/>
      <c r="E89" s="128"/>
      <c r="F89" s="127"/>
      <c r="G89" s="126" t="str">
        <f>IF(AND(I88&gt;$AA$1,H88&gt;$X$1),"ILLEGAL",IF(I88&gt;$AA$1,"Full-Time Driver",""))</f>
        <v/>
      </c>
      <c r="H89" s="127"/>
      <c r="I89" s="128"/>
      <c r="J89" s="127"/>
      <c r="K89" s="126" t="str">
        <f>IF(AND(M88&gt;$AA$1,L88&gt;$X$1),"ILLEGAL",IF(M88&gt;$AA$1,"Full-Time Driver",""))</f>
        <v/>
      </c>
      <c r="L89" s="127"/>
      <c r="M89" s="128"/>
      <c r="N89" s="127"/>
      <c r="O89" s="126" t="str">
        <f>IF(AND(Q88&gt;$AA$1,P88&gt;$X$1),"ILLEGAL",IF(Q88&gt;$AA$1,"Full-Time Driver",""))</f>
        <v/>
      </c>
      <c r="P89" s="127"/>
      <c r="Q89" s="128"/>
      <c r="R89" s="127"/>
      <c r="S89" s="126" t="str">
        <f>IF(AND(U88&gt;$AA$1,T88&gt;$X$1),"ILLEGAL",IF(U88&gt;$AA$1,"Full-Time Driver",""))</f>
        <v/>
      </c>
      <c r="T89" s="127"/>
      <c r="U89" s="128"/>
      <c r="V89" s="127"/>
      <c r="W89" s="126" t="str">
        <f>IF(AND(Y88&gt;$AA$1,X88&gt;$X$1),"ILLEGAL",IF(Y88&gt;$AA$1,"Full-Time Driver",""))</f>
        <v/>
      </c>
      <c r="X89" s="127"/>
      <c r="Y89" s="128"/>
      <c r="Z89" s="127"/>
      <c r="AA89" s="126" t="str">
        <f>IF(AND(AC88&gt;$AA$1,AB88&gt;$X$1),"ILLEGAL",IF(AC88&gt;$AA$1,"Full-Time Driver",""))</f>
        <v/>
      </c>
      <c r="AB89" s="127"/>
      <c r="AC89" s="128"/>
      <c r="AD89" s="128"/>
      <c r="AE89" s="126" t="str">
        <f>IF($AE$1&lt;AE88,"Working Time Policy Breach","Compliant to Working Time Policy")</f>
        <v>Compliant to Working Time Policy</v>
      </c>
      <c r="AF89" s="127"/>
      <c r="AG89" s="136"/>
    </row>
    <row r="90" spans="1:33" s="75" customFormat="1" ht="14.1" customHeight="1" thickTop="1" thickBot="1">
      <c r="A90" s="129" t="str">
        <f>IF(A89&gt;0,"Cannot Convert","")</f>
        <v/>
      </c>
      <c r="B90" s="135" t="s">
        <v>11</v>
      </c>
      <c r="C90" s="131" t="str">
        <f>IF(D88&gt;$X$1,"Cannot Convert","")</f>
        <v/>
      </c>
      <c r="D90" s="132"/>
      <c r="E90" s="133"/>
      <c r="F90" s="132"/>
      <c r="G90" s="131" t="str">
        <f>IF(H88&gt;$X$1,"Cannot Convert","")</f>
        <v/>
      </c>
      <c r="H90" s="132"/>
      <c r="I90" s="133"/>
      <c r="J90" s="132"/>
      <c r="K90" s="131" t="str">
        <f>IF(L88&gt;$X$1,"Cannot Convert","")</f>
        <v/>
      </c>
      <c r="L90" s="132"/>
      <c r="M90" s="133"/>
      <c r="N90" s="132"/>
      <c r="O90" s="131" t="str">
        <f>IF(P88&gt;$X$1,"Cannot Convert","")</f>
        <v/>
      </c>
      <c r="P90" s="132"/>
      <c r="Q90" s="133"/>
      <c r="R90" s="132"/>
      <c r="S90" s="131" t="str">
        <f>IF(T88&gt;$X$1,"Cannot Convert","")</f>
        <v/>
      </c>
      <c r="T90" s="132"/>
      <c r="U90" s="133"/>
      <c r="V90" s="132"/>
      <c r="W90" s="131" t="str">
        <f>IF(X88&gt;$X$1,"Cannot Convert","")</f>
        <v/>
      </c>
      <c r="X90" s="132"/>
      <c r="Y90" s="133"/>
      <c r="Z90" s="132"/>
      <c r="AA90" s="131" t="str">
        <f>IF(AB88&gt;$X$1,"Cannot Convert","")</f>
        <v/>
      </c>
      <c r="AB90" s="132"/>
      <c r="AC90" s="133"/>
      <c r="AD90" s="133"/>
      <c r="AE90" s="134" t="s">
        <v>39</v>
      </c>
      <c r="AF90" s="132"/>
      <c r="AG90" s="137"/>
    </row>
    <row r="91" spans="1:33" ht="25.5" thickTop="1" thickBot="1">
      <c r="A91" s="101" t="s">
        <v>23</v>
      </c>
      <c r="B91" s="102"/>
      <c r="C91" s="103" t="s">
        <v>24</v>
      </c>
      <c r="D91" s="104" t="s">
        <v>25</v>
      </c>
      <c r="E91" s="104" t="s">
        <v>26</v>
      </c>
      <c r="F91" s="105" t="s">
        <v>27</v>
      </c>
      <c r="G91" s="103" t="s">
        <v>24</v>
      </c>
      <c r="H91" s="104" t="s">
        <v>25</v>
      </c>
      <c r="I91" s="104" t="s">
        <v>26</v>
      </c>
      <c r="J91" s="105" t="s">
        <v>27</v>
      </c>
      <c r="K91" s="103" t="s">
        <v>24</v>
      </c>
      <c r="L91" s="104" t="s">
        <v>25</v>
      </c>
      <c r="M91" s="104" t="s">
        <v>26</v>
      </c>
      <c r="N91" s="105" t="s">
        <v>27</v>
      </c>
      <c r="O91" s="103" t="s">
        <v>24</v>
      </c>
      <c r="P91" s="104" t="s">
        <v>25</v>
      </c>
      <c r="Q91" s="104" t="s">
        <v>26</v>
      </c>
      <c r="R91" s="105" t="s">
        <v>27</v>
      </c>
      <c r="S91" s="103" t="s">
        <v>24</v>
      </c>
      <c r="T91" s="104" t="s">
        <v>25</v>
      </c>
      <c r="U91" s="104" t="s">
        <v>26</v>
      </c>
      <c r="V91" s="105" t="s">
        <v>27</v>
      </c>
      <c r="W91" s="103" t="s">
        <v>24</v>
      </c>
      <c r="X91" s="104" t="s">
        <v>25</v>
      </c>
      <c r="Y91" s="104" t="s">
        <v>26</v>
      </c>
      <c r="Z91" s="105" t="s">
        <v>27</v>
      </c>
      <c r="AA91" s="103" t="s">
        <v>24</v>
      </c>
      <c r="AB91" s="104" t="s">
        <v>25</v>
      </c>
      <c r="AC91" s="106" t="s">
        <v>26</v>
      </c>
      <c r="AD91" s="105" t="s">
        <v>27</v>
      </c>
      <c r="AE91" s="107" t="s">
        <v>28</v>
      </c>
      <c r="AF91" s="138" t="s">
        <v>29</v>
      </c>
      <c r="AG91" s="139" t="s">
        <v>30</v>
      </c>
    </row>
    <row r="92" spans="1:33" ht="14.1" customHeight="1" thickBot="1">
      <c r="A92" s="62"/>
      <c r="B92" s="108" t="s">
        <v>32</v>
      </c>
      <c r="C92" s="1"/>
      <c r="D92" s="4" t="str">
        <f>IF(ISERROR(VLOOKUP(C92,data,3,FALSE)),"",VLOOKUP(C92,data,3,FALSE))</f>
        <v/>
      </c>
      <c r="E92" s="4" t="str">
        <f>IF(ISERROR(VLOOKUP(C92,data,4,FALSE)),"",VLOOKUP(C92,data,4,FALSE))</f>
        <v/>
      </c>
      <c r="F92" s="4" t="str">
        <f>IF(ISERROR(VLOOKUP(C92,data,5,FALSE)),"",VLOOKUP(C92,data,5,FALSE))</f>
        <v/>
      </c>
      <c r="G92" s="1"/>
      <c r="H92" s="4" t="str">
        <f>IF(ISERROR(VLOOKUP(G92,data,6,FALSE)),"",VLOOKUP(G92,data,6,FALSE))</f>
        <v/>
      </c>
      <c r="I92" s="4" t="str">
        <f>IF(ISERROR(VLOOKUP(G92,data,7,FALSE)),"",VLOOKUP(G92,data,7,FALSE))</f>
        <v/>
      </c>
      <c r="J92" s="20" t="str">
        <f>IF(ISERROR(VLOOKUP(G92,data,8,FALSE)),"",VLOOKUP(G92,data,8,FALSE))</f>
        <v/>
      </c>
      <c r="K92" s="1"/>
      <c r="L92" s="4" t="str">
        <f>IF(ISERROR(VLOOKUP(K92,data,9,FALSE)),"",VLOOKUP(K92,data,9,FALSE))</f>
        <v/>
      </c>
      <c r="M92" s="4" t="str">
        <f>IF(ISERROR(VLOOKUP(K92,data,10,FALSE)),"",VLOOKUP(K92,data,10,FALSE))</f>
        <v/>
      </c>
      <c r="N92" s="20" t="str">
        <f>IF(ISERROR(VLOOKUP(K92,data,11,FALSE)),"",VLOOKUP(K92,data,11,FALSE))</f>
        <v/>
      </c>
      <c r="O92" s="1"/>
      <c r="P92" s="4" t="str">
        <f>IF(ISERROR(VLOOKUP(O92,data,12,FALSE)),"",VLOOKUP(O92,data,12,FALSE))</f>
        <v/>
      </c>
      <c r="Q92" s="4" t="str">
        <f>IF(ISERROR(VLOOKUP(O92,data,13,FALSE)),"",VLOOKUP(O92,data,13,FALSE))</f>
        <v/>
      </c>
      <c r="R92" s="20" t="str">
        <f>IF(ISERROR(VLOOKUP(O92,data,14,FALSE)),"",VLOOKUP(O92,data,14,FALSE))</f>
        <v/>
      </c>
      <c r="S92" s="1"/>
      <c r="T92" s="4" t="str">
        <f>IF(ISERROR(VLOOKUP(S92,data,15,FALSE)),"",VLOOKUP(S92,data,15,FALSE))</f>
        <v/>
      </c>
      <c r="U92" s="4" t="str">
        <f>IF(ISERROR(VLOOKUP(S92,data,16,FALSE)),"",VLOOKUP(S92,data,16,FALSE))</f>
        <v/>
      </c>
      <c r="V92" s="20" t="str">
        <f>IF(ISERROR(VLOOKUP(S92,data,17,FALSE)),"",VLOOKUP(S92,data,17,FALSE))</f>
        <v/>
      </c>
      <c r="W92" s="1"/>
      <c r="X92" s="4" t="str">
        <f>IF(ISERROR(VLOOKUP(W92,data,18,FALSE)),"",VLOOKUP(W92,data,18,FALSE))</f>
        <v/>
      </c>
      <c r="Y92" s="4" t="str">
        <f>IF(ISERROR(VLOOKUP(W92,data,19,FALSE)),"",VLOOKUP(W92,data,19,FALSE))</f>
        <v/>
      </c>
      <c r="Z92" s="20" t="str">
        <f>IF(ISERROR(VLOOKUP(W92,data,20,FALSE)),"",VLOOKUP(W92,data,20,FALSE))</f>
        <v/>
      </c>
      <c r="AA92" s="1"/>
      <c r="AB92" s="4" t="str">
        <f>IF(ISERROR(VLOOKUP(AA92,data,21,FALSE)),"",VLOOKUP(AA92,data,21,FALSE))</f>
        <v/>
      </c>
      <c r="AC92" s="6" t="str">
        <f>IF(ISERROR(VLOOKUP(AA92,data,22,FALSE)),"",VLOOKUP(AA92,data,22,FALSE))</f>
        <v/>
      </c>
      <c r="AD92" s="6" t="str">
        <f>IF(ISERROR(VLOOKUP(AA92,data,23,FALSE)),"",VLOOKUP(AA92,data,23,FALSE))</f>
        <v/>
      </c>
      <c r="AE92" s="112"/>
      <c r="AF92" s="112"/>
      <c r="AG92" s="140"/>
    </row>
    <row r="93" spans="1:33" ht="14.1" customHeight="1" thickBot="1">
      <c r="A93" s="113" t="s">
        <v>33</v>
      </c>
      <c r="B93" s="114" t="s">
        <v>34</v>
      </c>
      <c r="C93" s="1"/>
      <c r="D93" s="4" t="str">
        <f>IF(ISERROR(VLOOKUP(C93,data,3,FALSE)),"",VLOOKUP(C93,data,3,FALSE))</f>
        <v/>
      </c>
      <c r="E93" s="4" t="str">
        <f>IF(ISERROR(VLOOKUP(C93,data,4,FALSE)),"",VLOOKUP(C93,data,4,FALSE))</f>
        <v/>
      </c>
      <c r="F93" s="4" t="str">
        <f>IF(ISERROR(VLOOKUP(C93,data,5,FALSE)),"",VLOOKUP(C93,data,5,FALSE))</f>
        <v/>
      </c>
      <c r="G93" s="1"/>
      <c r="H93" s="4" t="str">
        <f>IF(ISERROR(VLOOKUP(G93,data,6,FALSE)),"",VLOOKUP(G93,data,6,FALSE))</f>
        <v/>
      </c>
      <c r="I93" s="4" t="str">
        <f>IF(ISERROR(VLOOKUP(G93,data,7,FALSE)),"",VLOOKUP(G93,data,7,FALSE))</f>
        <v/>
      </c>
      <c r="J93" s="20" t="str">
        <f>IF(ISERROR(VLOOKUP(G93,data,8,FALSE)),"",VLOOKUP(G93,data,8,FALSE))</f>
        <v/>
      </c>
      <c r="K93" s="1"/>
      <c r="L93" s="4" t="str">
        <f>IF(ISERROR(VLOOKUP(K93,data,9,FALSE)),"",VLOOKUP(K93,data,9,FALSE))</f>
        <v/>
      </c>
      <c r="M93" s="4" t="str">
        <f>IF(ISERROR(VLOOKUP(K93,data,10,FALSE)),"",VLOOKUP(K93,data,10,FALSE))</f>
        <v/>
      </c>
      <c r="N93" s="20" t="str">
        <f>IF(ISERROR(VLOOKUP(K93,data,11,FALSE)),"",VLOOKUP(K93,data,11,FALSE))</f>
        <v/>
      </c>
      <c r="O93" s="1"/>
      <c r="P93" s="4" t="str">
        <f>IF(ISERROR(VLOOKUP(O93,data,12,FALSE)),"",VLOOKUP(O93,data,12,FALSE))</f>
        <v/>
      </c>
      <c r="Q93" s="4" t="str">
        <f>IF(ISERROR(VLOOKUP(O93,data,13,FALSE)),"",VLOOKUP(O93,data,13,FALSE))</f>
        <v/>
      </c>
      <c r="R93" s="20" t="str">
        <f>IF(ISERROR(VLOOKUP(O93,data,14,FALSE)),"",VLOOKUP(O93,data,14,FALSE))</f>
        <v/>
      </c>
      <c r="S93" s="1"/>
      <c r="T93" s="4" t="str">
        <f>IF(ISERROR(VLOOKUP(S93,data,15,FALSE)),"",VLOOKUP(S93,data,15,FALSE))</f>
        <v/>
      </c>
      <c r="U93" s="4" t="str">
        <f>IF(ISERROR(VLOOKUP(S93,data,16,FALSE)),"",VLOOKUP(S93,data,16,FALSE))</f>
        <v/>
      </c>
      <c r="V93" s="20" t="str">
        <f>IF(ISERROR(VLOOKUP(S93,data,17,FALSE)),"",VLOOKUP(S93,data,17,FALSE))</f>
        <v/>
      </c>
      <c r="W93" s="1"/>
      <c r="X93" s="4" t="str">
        <f>IF(ISERROR(VLOOKUP(W93,data,18,FALSE)),"",VLOOKUP(W93,data,18,FALSE))</f>
        <v/>
      </c>
      <c r="Y93" s="4" t="str">
        <f>IF(ISERROR(VLOOKUP(W93,data,19,FALSE)),"",VLOOKUP(W93,data,19,FALSE))</f>
        <v/>
      </c>
      <c r="Z93" s="20" t="str">
        <f>IF(ISERROR(VLOOKUP(W93,data,20,FALSE)),"",VLOOKUP(W93,data,20,FALSE))</f>
        <v/>
      </c>
      <c r="AA93" s="1"/>
      <c r="AB93" s="4" t="str">
        <f>IF(ISERROR(VLOOKUP(AA93,data,21,FALSE)),"",VLOOKUP(AA93,data,21,FALSE))</f>
        <v/>
      </c>
      <c r="AC93" s="6" t="str">
        <f>IF(ISERROR(VLOOKUP(AA93,data,22,FALSE)),"",VLOOKUP(AA93,data,22,FALSE))</f>
        <v/>
      </c>
      <c r="AD93" s="6" t="str">
        <f>IF(ISERROR(VLOOKUP(AA93,data,23,FALSE)),"",VLOOKUP(AA93,data,23,FALSE))</f>
        <v/>
      </c>
      <c r="AE93" s="112" t="str">
        <f>IF(ISERROR(VLOOKUP(#REF!,data,13,FALSE)),"",VLOOKUP(#REF!,data,13,FALSE))</f>
        <v/>
      </c>
      <c r="AF93" s="112"/>
      <c r="AG93" s="112"/>
    </row>
    <row r="94" spans="1:33" ht="14.1" customHeight="1">
      <c r="B94" s="114" t="s">
        <v>35</v>
      </c>
      <c r="C94" s="1"/>
      <c r="D94" s="115"/>
      <c r="E94" s="115"/>
      <c r="F94" s="115"/>
      <c r="G94" s="1"/>
      <c r="H94" s="115"/>
      <c r="I94" s="115"/>
      <c r="J94" s="116"/>
      <c r="K94" s="1"/>
      <c r="L94" s="115"/>
      <c r="M94" s="115"/>
      <c r="N94" s="116"/>
      <c r="O94" s="1"/>
      <c r="P94" s="115"/>
      <c r="Q94" s="115"/>
      <c r="R94" s="116"/>
      <c r="S94" s="1"/>
      <c r="T94" s="115"/>
      <c r="U94" s="115"/>
      <c r="V94" s="116"/>
      <c r="W94" s="1"/>
      <c r="X94" s="115"/>
      <c r="Y94" s="115"/>
      <c r="Z94" s="116"/>
      <c r="AA94" s="1"/>
      <c r="AB94" s="115"/>
      <c r="AC94" s="117"/>
      <c r="AD94" s="117"/>
      <c r="AE94" s="112" t="str">
        <f>IF(ISERROR(VLOOKUP(#REF!,data,13,FALSE)),"",VLOOKUP(#REF!,data,13,FALSE))</f>
        <v/>
      </c>
      <c r="AF94" s="112"/>
      <c r="AG94" s="112"/>
    </row>
    <row r="95" spans="1:33" ht="14.1" customHeight="1" thickBot="1">
      <c r="A95" s="118" t="str">
        <f>IF(C97="ILLEGAL","ILLEGAL","")</f>
        <v/>
      </c>
      <c r="B95" s="114" t="s">
        <v>36</v>
      </c>
      <c r="C95" s="2"/>
      <c r="D95" s="5"/>
      <c r="E95" s="5"/>
      <c r="F95" s="21"/>
      <c r="G95" s="2"/>
      <c r="H95" s="5"/>
      <c r="I95" s="5"/>
      <c r="J95" s="21"/>
      <c r="K95" s="2"/>
      <c r="L95" s="5"/>
      <c r="M95" s="5"/>
      <c r="N95" s="21"/>
      <c r="O95" s="2"/>
      <c r="P95" s="5"/>
      <c r="Q95" s="5"/>
      <c r="R95" s="21"/>
      <c r="S95" s="2"/>
      <c r="T95" s="5"/>
      <c r="U95" s="5"/>
      <c r="V95" s="21"/>
      <c r="W95" s="2"/>
      <c r="X95" s="5"/>
      <c r="Y95" s="5"/>
      <c r="Z95" s="21"/>
      <c r="AA95" s="2"/>
      <c r="AB95" s="5"/>
      <c r="AC95" s="7"/>
      <c r="AD95" s="7"/>
      <c r="AE95" s="17"/>
      <c r="AF95" s="17"/>
      <c r="AG95" s="17"/>
    </row>
    <row r="96" spans="1:33" ht="14.1" customHeight="1" thickBot="1">
      <c r="A96" s="119"/>
      <c r="B96" s="120" t="s">
        <v>37</v>
      </c>
      <c r="C96" s="3"/>
      <c r="D96" s="8">
        <f>SUM(D92:D95)</f>
        <v>0</v>
      </c>
      <c r="E96" s="8">
        <f>SUM(E92:E95)</f>
        <v>0</v>
      </c>
      <c r="F96" s="8">
        <f>SUM(F92:F95)</f>
        <v>0</v>
      </c>
      <c r="G96" s="147"/>
      <c r="H96" s="8">
        <f>SUM(H92:H95)</f>
        <v>0</v>
      </c>
      <c r="I96" s="8">
        <f>SUM(I92:I95)</f>
        <v>0</v>
      </c>
      <c r="J96" s="8">
        <f>SUM(J92:J95)</f>
        <v>0</v>
      </c>
      <c r="K96" s="147"/>
      <c r="L96" s="8">
        <f>SUM(L92:L95)</f>
        <v>0</v>
      </c>
      <c r="M96" s="8">
        <f>SUM(M92:M95)</f>
        <v>0</v>
      </c>
      <c r="N96" s="8">
        <f>SUM(N92:N95)</f>
        <v>0</v>
      </c>
      <c r="O96" s="147"/>
      <c r="P96" s="8">
        <f>SUM(P92:P95)</f>
        <v>0</v>
      </c>
      <c r="Q96" s="8">
        <f>SUM(Q92:Q95)</f>
        <v>0</v>
      </c>
      <c r="R96" s="8">
        <f>SUM(R92:R95)</f>
        <v>0</v>
      </c>
      <c r="S96" s="147"/>
      <c r="T96" s="8">
        <f>SUM(T92:T95)</f>
        <v>0</v>
      </c>
      <c r="U96" s="8">
        <f>SUM(U92:U95)</f>
        <v>0</v>
      </c>
      <c r="V96" s="8">
        <f>SUM(V92:V95)</f>
        <v>0</v>
      </c>
      <c r="W96" s="147"/>
      <c r="X96" s="8">
        <f>SUM(X92:X95)</f>
        <v>0</v>
      </c>
      <c r="Y96" s="8">
        <f>SUM(Y92:Y95)</f>
        <v>0</v>
      </c>
      <c r="Z96" s="8">
        <f>SUM(Z92:Z95)</f>
        <v>0</v>
      </c>
      <c r="AA96" s="147"/>
      <c r="AB96" s="8">
        <f>SUM(AB92:AB95)</f>
        <v>0</v>
      </c>
      <c r="AC96" s="8">
        <f>SUM(AC92:AC95)</f>
        <v>0</v>
      </c>
      <c r="AD96" s="8">
        <f>SUM(AD92:AD95)</f>
        <v>0</v>
      </c>
      <c r="AE96" s="8">
        <f>SUM(F96,J96,N96,R96,V96,Z96,AD96)</f>
        <v>0</v>
      </c>
      <c r="AF96" s="122">
        <v>0</v>
      </c>
      <c r="AG96" s="123"/>
    </row>
    <row r="97" spans="1:33" ht="14.1" customHeight="1" thickBot="1">
      <c r="A97" s="124">
        <f>COUNTIF(C98:AC98,"Cannot Convert")</f>
        <v>0</v>
      </c>
      <c r="B97" s="125" t="s">
        <v>38</v>
      </c>
      <c r="C97" s="126" t="str">
        <f>IF(AND(E96&gt;$AA$1,D96&gt;$X$1),"ILLEGAL",IF(E96&gt;$AA$1,"Full-Time Driver",""))</f>
        <v/>
      </c>
      <c r="D97" s="127"/>
      <c r="E97" s="128"/>
      <c r="F97" s="127"/>
      <c r="G97" s="126" t="str">
        <f>IF(AND(I96&gt;$AA$1,H96&gt;$X$1),"ILLEGAL",IF(I96&gt;$AA$1,"Full-Time Driver",""))</f>
        <v/>
      </c>
      <c r="H97" s="127"/>
      <c r="I97" s="128"/>
      <c r="J97" s="127"/>
      <c r="K97" s="126" t="str">
        <f>IF(AND(M96&gt;$AA$1,L96&gt;$X$1),"ILLEGAL",IF(M96&gt;$AA$1,"Full-Time Driver",""))</f>
        <v/>
      </c>
      <c r="L97" s="127"/>
      <c r="M97" s="128"/>
      <c r="N97" s="127"/>
      <c r="O97" s="126" t="str">
        <f>IF(AND(Q96&gt;$AA$1,P96&gt;$X$1),"ILLEGAL",IF(Q96&gt;$AA$1,"Full-Time Driver",""))</f>
        <v/>
      </c>
      <c r="P97" s="127"/>
      <c r="Q97" s="128"/>
      <c r="R97" s="127"/>
      <c r="S97" s="126" t="str">
        <f>IF(AND(U96&gt;$AA$1,T96&gt;$X$1),"ILLEGAL",IF(U96&gt;$AA$1,"Full-Time Driver",""))</f>
        <v/>
      </c>
      <c r="T97" s="127"/>
      <c r="U97" s="128"/>
      <c r="V97" s="127"/>
      <c r="W97" s="126" t="str">
        <f>IF(AND(Y96&gt;$AA$1,X96&gt;$X$1),"ILLEGAL",IF(Y96&gt;$AA$1,"Full-Time Driver",""))</f>
        <v/>
      </c>
      <c r="X97" s="127"/>
      <c r="Y97" s="128"/>
      <c r="Z97" s="127"/>
      <c r="AA97" s="126" t="str">
        <f>IF(AND(AC96&gt;$AA$1,AB96&gt;$X$1),"ILLEGAL",IF(AC96&gt;$AA$1,"Full-Time Driver",""))</f>
        <v/>
      </c>
      <c r="AB97" s="127"/>
      <c r="AC97" s="128"/>
      <c r="AD97" s="128"/>
      <c r="AE97" s="126" t="str">
        <f>IF($AE$1&lt;AE96,"Working Time Policy Breach","Compliant to Working Time Policy")</f>
        <v>Compliant to Working Time Policy</v>
      </c>
      <c r="AF97" s="128"/>
      <c r="AG97" s="128"/>
    </row>
    <row r="98" spans="1:33" s="75" customFormat="1" ht="14.1" customHeight="1" thickTop="1" thickBot="1">
      <c r="A98" s="129" t="str">
        <f>IF(A97&gt;0,"Cannot Convert","")</f>
        <v/>
      </c>
      <c r="B98" s="130" t="s">
        <v>11</v>
      </c>
      <c r="C98" s="131" t="str">
        <f>IF(D96&gt;$X$1,"Cannot Convert","")</f>
        <v/>
      </c>
      <c r="D98" s="132"/>
      <c r="E98" s="133"/>
      <c r="F98" s="132"/>
      <c r="G98" s="131" t="str">
        <f>IF(H96&gt;$X$1,"Cannot Convert","")</f>
        <v/>
      </c>
      <c r="H98" s="132"/>
      <c r="I98" s="133"/>
      <c r="J98" s="132"/>
      <c r="K98" s="131" t="str">
        <f>IF(L96&gt;$X$1,"Cannot Convert","")</f>
        <v/>
      </c>
      <c r="L98" s="132"/>
      <c r="M98" s="133"/>
      <c r="N98" s="132"/>
      <c r="O98" s="131" t="str">
        <f>IF(P96&gt;$X$1,"Cannot Convert","")</f>
        <v/>
      </c>
      <c r="P98" s="132"/>
      <c r="Q98" s="133"/>
      <c r="R98" s="132"/>
      <c r="S98" s="131" t="str">
        <f>IF(T96&gt;$X$1,"Cannot Convert","")</f>
        <v/>
      </c>
      <c r="T98" s="132"/>
      <c r="U98" s="133"/>
      <c r="V98" s="132"/>
      <c r="W98" s="131" t="str">
        <f>IF(X96&gt;$X$1,"Cannot Convert","")</f>
        <v/>
      </c>
      <c r="X98" s="132"/>
      <c r="Y98" s="133"/>
      <c r="Z98" s="132"/>
      <c r="AA98" s="131" t="str">
        <f>IF(AB96&gt;$X$1,"Cannot Convert","")</f>
        <v/>
      </c>
      <c r="AB98" s="132"/>
      <c r="AC98" s="133"/>
      <c r="AD98" s="133"/>
      <c r="AE98" s="134" t="s">
        <v>39</v>
      </c>
      <c r="AF98" s="133"/>
      <c r="AG98" s="133"/>
    </row>
    <row r="99" spans="1:33" s="75" customFormat="1" ht="25.5" thickTop="1" thickBot="1">
      <c r="A99" s="101" t="s">
        <v>23</v>
      </c>
      <c r="B99" s="102"/>
      <c r="C99" s="103" t="s">
        <v>24</v>
      </c>
      <c r="D99" s="104" t="s">
        <v>25</v>
      </c>
      <c r="E99" s="104" t="s">
        <v>26</v>
      </c>
      <c r="F99" s="105" t="s">
        <v>27</v>
      </c>
      <c r="G99" s="103" t="s">
        <v>24</v>
      </c>
      <c r="H99" s="104" t="s">
        <v>25</v>
      </c>
      <c r="I99" s="104" t="s">
        <v>26</v>
      </c>
      <c r="J99" s="105" t="s">
        <v>27</v>
      </c>
      <c r="K99" s="103" t="s">
        <v>24</v>
      </c>
      <c r="L99" s="104" t="s">
        <v>25</v>
      </c>
      <c r="M99" s="104" t="s">
        <v>26</v>
      </c>
      <c r="N99" s="105" t="s">
        <v>27</v>
      </c>
      <c r="O99" s="103" t="s">
        <v>24</v>
      </c>
      <c r="P99" s="104" t="s">
        <v>25</v>
      </c>
      <c r="Q99" s="104" t="s">
        <v>26</v>
      </c>
      <c r="R99" s="105" t="s">
        <v>27</v>
      </c>
      <c r="S99" s="103" t="s">
        <v>24</v>
      </c>
      <c r="T99" s="104" t="s">
        <v>25</v>
      </c>
      <c r="U99" s="104" t="s">
        <v>26</v>
      </c>
      <c r="V99" s="105" t="s">
        <v>27</v>
      </c>
      <c r="W99" s="103" t="s">
        <v>24</v>
      </c>
      <c r="X99" s="104" t="s">
        <v>25</v>
      </c>
      <c r="Y99" s="104" t="s">
        <v>26</v>
      </c>
      <c r="Z99" s="105" t="s">
        <v>27</v>
      </c>
      <c r="AA99" s="103" t="s">
        <v>24</v>
      </c>
      <c r="AB99" s="104" t="s">
        <v>25</v>
      </c>
      <c r="AC99" s="106" t="s">
        <v>26</v>
      </c>
      <c r="AD99" s="105" t="s">
        <v>27</v>
      </c>
      <c r="AE99" s="107" t="s">
        <v>28</v>
      </c>
      <c r="AF99" s="104" t="s">
        <v>29</v>
      </c>
      <c r="AG99" s="104" t="s">
        <v>30</v>
      </c>
    </row>
    <row r="100" spans="1:33" s="75" customFormat="1" ht="14.1" customHeight="1" thickBot="1">
      <c r="A100" s="63"/>
      <c r="B100" s="108" t="s">
        <v>32</v>
      </c>
      <c r="C100" s="1"/>
      <c r="D100" s="4" t="str">
        <f>IF(ISERROR(VLOOKUP(C100,data,3,FALSE)),"",VLOOKUP(C100,data,3,FALSE))</f>
        <v/>
      </c>
      <c r="E100" s="4" t="str">
        <f>IF(ISERROR(VLOOKUP(C100,data,4,FALSE)),"",VLOOKUP(C100,data,4,FALSE))</f>
        <v/>
      </c>
      <c r="F100" s="20" t="str">
        <f>IF(ISERROR(VLOOKUP(C100,data,5,FALSE)),"",VLOOKUP(C100,data,5,FALSE))</f>
        <v/>
      </c>
      <c r="G100" s="1"/>
      <c r="H100" s="4" t="str">
        <f>IF(ISERROR(VLOOKUP(G100,data,6,FALSE)),"",VLOOKUP(G100,data,6,FALSE))</f>
        <v/>
      </c>
      <c r="I100" s="4" t="str">
        <f>IF(ISERROR(VLOOKUP(G100,data,7,FALSE)),"",VLOOKUP(G100,data,7,FALSE))</f>
        <v/>
      </c>
      <c r="J100" s="20" t="str">
        <f>IF(ISERROR(VLOOKUP(G100,data,8,FALSE)),"",VLOOKUP(G100,data,8,FALSE))</f>
        <v/>
      </c>
      <c r="K100" s="1"/>
      <c r="L100" s="4" t="str">
        <f>IF(ISERROR(VLOOKUP(K100,data,9,FALSE)),"",VLOOKUP(K100,data,9,FALSE))</f>
        <v/>
      </c>
      <c r="M100" s="4" t="str">
        <f>IF(ISERROR(VLOOKUP(K100,data,10,FALSE)),"",VLOOKUP(K100,data,10,FALSE))</f>
        <v/>
      </c>
      <c r="N100" s="20" t="str">
        <f>IF(ISERROR(VLOOKUP(K100,data,11,FALSE)),"",VLOOKUP(K100,data,11,FALSE))</f>
        <v/>
      </c>
      <c r="O100" s="1"/>
      <c r="P100" s="4" t="str">
        <f>IF(ISERROR(VLOOKUP(O100,data,12,FALSE)),"",VLOOKUP(O100,data,12,FALSE))</f>
        <v/>
      </c>
      <c r="Q100" s="4" t="str">
        <f>IF(ISERROR(VLOOKUP(O100,data,13,FALSE)),"",VLOOKUP(O100,data,13,FALSE))</f>
        <v/>
      </c>
      <c r="R100" s="20" t="str">
        <f>IF(ISERROR(VLOOKUP(O100,data,14,FALSE)),"",VLOOKUP(O100,data,14,FALSE))</f>
        <v/>
      </c>
      <c r="S100" s="1"/>
      <c r="T100" s="4" t="str">
        <f>IF(ISERROR(VLOOKUP(S100,data,15,FALSE)),"",VLOOKUP(S100,data,15,FALSE))</f>
        <v/>
      </c>
      <c r="U100" s="4" t="str">
        <f>IF(ISERROR(VLOOKUP(S100,data,16,FALSE)),"",VLOOKUP(S100,data,16,FALSE))</f>
        <v/>
      </c>
      <c r="V100" s="20" t="str">
        <f>IF(ISERROR(VLOOKUP(S100,data,17,FALSE)),"",VLOOKUP(S100,data,17,FALSE))</f>
        <v/>
      </c>
      <c r="W100" s="1"/>
      <c r="X100" s="4" t="str">
        <f>IF(ISERROR(VLOOKUP(W100,data,18,FALSE)),"",VLOOKUP(W100,data,18,FALSE))</f>
        <v/>
      </c>
      <c r="Y100" s="4" t="str">
        <f>IF(ISERROR(VLOOKUP(W100,data,19,FALSE)),"",VLOOKUP(W100,data,19,FALSE))</f>
        <v/>
      </c>
      <c r="Z100" s="20" t="str">
        <f>IF(ISERROR(VLOOKUP(W100,data,20,FALSE)),"",VLOOKUP(W100,data,20,FALSE))</f>
        <v/>
      </c>
      <c r="AA100" s="1"/>
      <c r="AB100" s="4" t="str">
        <f>IF(ISERROR(VLOOKUP(AA100,data,21,FALSE)),"",VLOOKUP(AA100,data,21,FALSE))</f>
        <v/>
      </c>
      <c r="AC100" s="6" t="str">
        <f>IF(ISERROR(VLOOKUP(AA100,data,22,FALSE)),"",VLOOKUP(AA100,data,22,FALSE))</f>
        <v/>
      </c>
      <c r="AD100" s="6" t="str">
        <f>IF(ISERROR(VLOOKUP(AA100,data,23,FALSE)),"",VLOOKUP(AA100,data,23,FALSE))</f>
        <v/>
      </c>
      <c r="AE100" s="112"/>
      <c r="AF100" s="112"/>
      <c r="AG100" s="112"/>
    </row>
    <row r="101" spans="1:33" s="75" customFormat="1" ht="14.1" customHeight="1" thickBot="1">
      <c r="A101" s="113" t="s">
        <v>33</v>
      </c>
      <c r="B101" s="114" t="s">
        <v>34</v>
      </c>
      <c r="C101" s="1"/>
      <c r="D101" s="4" t="str">
        <f>IF(ISERROR(VLOOKUP(C101,data,3,FALSE)),"",VLOOKUP(C101,data,3,FALSE))</f>
        <v/>
      </c>
      <c r="E101" s="4" t="str">
        <f>IF(ISERROR(VLOOKUP(C101,data,4,FALSE)),"",VLOOKUP(C101,data,4,FALSE))</f>
        <v/>
      </c>
      <c r="F101" s="20" t="str">
        <f>IF(ISERROR(VLOOKUP(C101,data,5,FALSE)),"",VLOOKUP(C101,data,5,FALSE))</f>
        <v/>
      </c>
      <c r="G101" s="1"/>
      <c r="H101" s="4" t="str">
        <f>IF(ISERROR(VLOOKUP(G101,data,6,FALSE)),"",VLOOKUP(G101,data,6,FALSE))</f>
        <v/>
      </c>
      <c r="I101" s="4" t="str">
        <f>IF(ISERROR(VLOOKUP(G101,data,7,FALSE)),"",VLOOKUP(G101,data,7,FALSE))</f>
        <v/>
      </c>
      <c r="J101" s="20" t="str">
        <f>IF(ISERROR(VLOOKUP(G101,data,8,FALSE)),"",VLOOKUP(G101,data,8,FALSE))</f>
        <v/>
      </c>
      <c r="K101" s="1"/>
      <c r="L101" s="4" t="str">
        <f>IF(ISERROR(VLOOKUP(K101,data,9,FALSE)),"",VLOOKUP(K101,data,9,FALSE))</f>
        <v/>
      </c>
      <c r="M101" s="4" t="str">
        <f>IF(ISERROR(VLOOKUP(K101,data,10,FALSE)),"",VLOOKUP(K101,data,10,FALSE))</f>
        <v/>
      </c>
      <c r="N101" s="20" t="str">
        <f>IF(ISERROR(VLOOKUP(K101,data,11,FALSE)),"",VLOOKUP(K101,data,11,FALSE))</f>
        <v/>
      </c>
      <c r="O101" s="1"/>
      <c r="P101" s="4" t="str">
        <f>IF(ISERROR(VLOOKUP(O101,data,12,FALSE)),"",VLOOKUP(O101,data,12,FALSE))</f>
        <v/>
      </c>
      <c r="Q101" s="4" t="str">
        <f>IF(ISERROR(VLOOKUP(O101,data,13,FALSE)),"",VLOOKUP(O101,data,13,FALSE))</f>
        <v/>
      </c>
      <c r="R101" s="20" t="str">
        <f>IF(ISERROR(VLOOKUP(O101,data,14,FALSE)),"",VLOOKUP(O101,data,14,FALSE))</f>
        <v/>
      </c>
      <c r="S101" s="1"/>
      <c r="T101" s="4" t="str">
        <f>IF(ISERROR(VLOOKUP(S101,data,15,FALSE)),"",VLOOKUP(S101,data,15,FALSE))</f>
        <v/>
      </c>
      <c r="U101" s="4" t="str">
        <f>IF(ISERROR(VLOOKUP(S101,data,16,FALSE)),"",VLOOKUP(S101,data,16,FALSE))</f>
        <v/>
      </c>
      <c r="V101" s="20" t="str">
        <f>IF(ISERROR(VLOOKUP(S101,data,17,FALSE)),"",VLOOKUP(S101,data,17,FALSE))</f>
        <v/>
      </c>
      <c r="W101" s="1"/>
      <c r="X101" s="4" t="str">
        <f>IF(ISERROR(VLOOKUP(W101,data,18,FALSE)),"",VLOOKUP(W101,data,18,FALSE))</f>
        <v/>
      </c>
      <c r="Y101" s="4" t="str">
        <f>IF(ISERROR(VLOOKUP(W101,data,19,FALSE)),"",VLOOKUP(W101,data,19,FALSE))</f>
        <v/>
      </c>
      <c r="Z101" s="20" t="str">
        <f>IF(ISERROR(VLOOKUP(W101,data,20,FALSE)),"",VLOOKUP(W101,data,20,FALSE))</f>
        <v/>
      </c>
      <c r="AA101" s="1"/>
      <c r="AB101" s="4" t="str">
        <f>IF(ISERROR(VLOOKUP(AA101,data,21,FALSE)),"",VLOOKUP(AA101,data,21,FALSE))</f>
        <v/>
      </c>
      <c r="AC101" s="6" t="str">
        <f>IF(ISERROR(VLOOKUP(AA101,data,22,FALSE)),"",VLOOKUP(AA101,data,22,FALSE))</f>
        <v/>
      </c>
      <c r="AD101" s="6" t="str">
        <f>IF(ISERROR(VLOOKUP(AA101,data,23,FALSE)),"",VLOOKUP(AA101,data,23,FALSE))</f>
        <v/>
      </c>
      <c r="AE101" s="112" t="str">
        <f>IF(ISERROR(VLOOKUP(#REF!,data,13,FALSE)),"",VLOOKUP(#REF!,data,13,FALSE))</f>
        <v/>
      </c>
      <c r="AF101" s="112"/>
      <c r="AG101" s="112"/>
    </row>
    <row r="102" spans="1:33" s="75" customFormat="1" ht="14.1" customHeight="1" thickBot="1">
      <c r="A102" s="62"/>
      <c r="B102" s="114" t="s">
        <v>35</v>
      </c>
      <c r="C102" s="1"/>
      <c r="D102" s="115"/>
      <c r="E102" s="115"/>
      <c r="F102" s="116"/>
      <c r="G102" s="22"/>
      <c r="H102" s="115"/>
      <c r="I102" s="115"/>
      <c r="J102" s="116"/>
      <c r="K102" s="22"/>
      <c r="L102" s="115"/>
      <c r="M102" s="115"/>
      <c r="N102" s="116"/>
      <c r="O102" s="22"/>
      <c r="P102" s="115"/>
      <c r="Q102" s="115"/>
      <c r="R102" s="116"/>
      <c r="S102" s="22"/>
      <c r="T102" s="115"/>
      <c r="U102" s="115"/>
      <c r="V102" s="116"/>
      <c r="W102" s="22"/>
      <c r="X102" s="115"/>
      <c r="Y102" s="115"/>
      <c r="Z102" s="116"/>
      <c r="AA102" s="22"/>
      <c r="AB102" s="115"/>
      <c r="AC102" s="117"/>
      <c r="AD102" s="117"/>
      <c r="AE102" s="112" t="str">
        <f>IF(ISERROR(VLOOKUP(#REF!,data,13,FALSE)),"",VLOOKUP(#REF!,data,13,FALSE))</f>
        <v/>
      </c>
      <c r="AF102" s="112"/>
      <c r="AG102" s="112"/>
    </row>
    <row r="103" spans="1:33" s="75" customFormat="1" ht="14.1" customHeight="1" thickBot="1">
      <c r="A103" s="118" t="str">
        <f>IF(C105="ILLEGAL","ILLEGAL","")</f>
        <v/>
      </c>
      <c r="B103" s="114" t="s">
        <v>36</v>
      </c>
      <c r="C103" s="2"/>
      <c r="D103" s="5"/>
      <c r="E103" s="5"/>
      <c r="F103" s="21"/>
      <c r="G103" s="2"/>
      <c r="H103" s="5"/>
      <c r="I103" s="5"/>
      <c r="J103" s="21"/>
      <c r="K103" s="2"/>
      <c r="L103" s="5"/>
      <c r="M103" s="5"/>
      <c r="N103" s="21"/>
      <c r="O103" s="2"/>
      <c r="P103" s="5"/>
      <c r="Q103" s="5"/>
      <c r="R103" s="21"/>
      <c r="S103" s="12"/>
      <c r="T103" s="5"/>
      <c r="U103" s="5"/>
      <c r="V103" s="21"/>
      <c r="W103" s="12"/>
      <c r="X103" s="5"/>
      <c r="Y103" s="5"/>
      <c r="Z103" s="21"/>
      <c r="AA103" s="2"/>
      <c r="AB103" s="5"/>
      <c r="AC103" s="7"/>
      <c r="AD103" s="7"/>
      <c r="AE103" s="17"/>
      <c r="AF103" s="17"/>
      <c r="AG103" s="17"/>
    </row>
    <row r="104" spans="1:33" s="75" customFormat="1" ht="14.1" customHeight="1" thickBot="1">
      <c r="A104" s="119"/>
      <c r="B104" s="120" t="s">
        <v>37</v>
      </c>
      <c r="C104" s="3"/>
      <c r="D104" s="8">
        <f>SUM(D100:D103)</f>
        <v>0</v>
      </c>
      <c r="E104" s="8">
        <f>SUM(E100:E103)</f>
        <v>0</v>
      </c>
      <c r="F104" s="8">
        <f>SUM(F100:F103)</f>
        <v>0</v>
      </c>
      <c r="G104" s="147"/>
      <c r="H104" s="8">
        <f>SUM(H100:H103)</f>
        <v>0</v>
      </c>
      <c r="I104" s="8">
        <f>SUM(I100:I103)</f>
        <v>0</v>
      </c>
      <c r="J104" s="8">
        <f>SUM(J100:J103)</f>
        <v>0</v>
      </c>
      <c r="K104" s="147"/>
      <c r="L104" s="8">
        <f>SUM(L100:L103)</f>
        <v>0</v>
      </c>
      <c r="M104" s="8">
        <f>SUM(M100:M103)</f>
        <v>0</v>
      </c>
      <c r="N104" s="8">
        <f>SUM(N100:N103)</f>
        <v>0</v>
      </c>
      <c r="O104" s="147"/>
      <c r="P104" s="8">
        <f>SUM(P100:P103)</f>
        <v>0</v>
      </c>
      <c r="Q104" s="8">
        <f>SUM(Q100:Q103)</f>
        <v>0</v>
      </c>
      <c r="R104" s="8">
        <f>SUM(R100:R103)</f>
        <v>0</v>
      </c>
      <c r="S104" s="147"/>
      <c r="T104" s="8">
        <f>SUM(T100:T103)</f>
        <v>0</v>
      </c>
      <c r="U104" s="8">
        <f>SUM(U100:U103)</f>
        <v>0</v>
      </c>
      <c r="V104" s="8">
        <f>SUM(V100:V103)</f>
        <v>0</v>
      </c>
      <c r="W104" s="147"/>
      <c r="X104" s="8">
        <f>SUM(X100:X103)</f>
        <v>0</v>
      </c>
      <c r="Y104" s="8">
        <f>SUM(Y100:Y103)</f>
        <v>0</v>
      </c>
      <c r="Z104" s="8">
        <f>SUM(Z100:Z103)</f>
        <v>0</v>
      </c>
      <c r="AA104" s="147"/>
      <c r="AB104" s="8">
        <f>SUM(AB100:AB103)</f>
        <v>0</v>
      </c>
      <c r="AC104" s="8">
        <f>SUM(AC100:AC103)</f>
        <v>0</v>
      </c>
      <c r="AD104" s="8">
        <f>SUM(AD100:AD103)</f>
        <v>0</v>
      </c>
      <c r="AE104" s="8">
        <f>SUM(F104,J104,N104,R104,V104,Z104,AD104)</f>
        <v>0</v>
      </c>
      <c r="AF104" s="122">
        <v>2.4513888888888888</v>
      </c>
      <c r="AG104" s="123"/>
    </row>
    <row r="105" spans="1:33" s="75" customFormat="1" ht="14.1" customHeight="1" thickBot="1">
      <c r="A105" s="124">
        <f>COUNTIF(C106:AC106,"Cannot Convert")</f>
        <v>0</v>
      </c>
      <c r="B105" s="125" t="s">
        <v>38</v>
      </c>
      <c r="C105" s="126" t="str">
        <f>IF(AND(E104&gt;$AA$1,D104&gt;$X$1),"ILLEGAL",IF(E104&gt;$AA$1,"Full-Time Driver",""))</f>
        <v/>
      </c>
      <c r="D105" s="127"/>
      <c r="E105" s="128"/>
      <c r="F105" s="127"/>
      <c r="G105" s="126" t="str">
        <f>IF(AND(I104&gt;$AA$1,H104&gt;$X$1),"ILLEGAL",IF(I104&gt;$AA$1,"Full-Time Driver",""))</f>
        <v/>
      </c>
      <c r="H105" s="127"/>
      <c r="I105" s="128"/>
      <c r="J105" s="127"/>
      <c r="K105" s="126" t="str">
        <f>IF(AND(M104&gt;$AA$1,L104&gt;$X$1),"ILLEGAL",IF(M104&gt;$AA$1,"Full-Time Driver",""))</f>
        <v/>
      </c>
      <c r="L105" s="127"/>
      <c r="M105" s="128"/>
      <c r="N105" s="127"/>
      <c r="O105" s="126" t="str">
        <f>IF(AND(Q104&gt;$AA$1,P104&gt;$X$1),"ILLEGAL",IF(Q104&gt;$AA$1,"Full-Time Driver",""))</f>
        <v/>
      </c>
      <c r="P105" s="127"/>
      <c r="Q105" s="128"/>
      <c r="R105" s="127"/>
      <c r="S105" s="126" t="str">
        <f>IF(AND(U104&gt;$AA$1,T104&gt;$X$1),"ILLEGAL",IF(U104&gt;$AA$1,"Full-Time Driver",""))</f>
        <v/>
      </c>
      <c r="T105" s="127"/>
      <c r="U105" s="128"/>
      <c r="V105" s="127"/>
      <c r="W105" s="126" t="str">
        <f>IF(AND(Y104&gt;$AA$1,X104&gt;$X$1),"ILLEGAL",IF(Y104&gt;$AA$1,"Full-Time Driver",""))</f>
        <v/>
      </c>
      <c r="X105" s="127"/>
      <c r="Y105" s="128"/>
      <c r="Z105" s="127"/>
      <c r="AA105" s="126" t="str">
        <f>IF(AND(AC104&gt;$AA$1,AB104&gt;$X$1),"ILLEGAL",IF(AC104&gt;$AA$1,"Full-Time Driver",""))</f>
        <v/>
      </c>
      <c r="AB105" s="127"/>
      <c r="AC105" s="128"/>
      <c r="AD105" s="128"/>
      <c r="AE105" s="126" t="str">
        <f>IF($AE$1&lt;AE104,"Working Time Policy Breach","Compliant to Working Time Policy")</f>
        <v>Compliant to Working Time Policy</v>
      </c>
      <c r="AF105" s="128"/>
      <c r="AG105" s="128"/>
    </row>
    <row r="106" spans="1:33" s="75" customFormat="1" ht="14.1" customHeight="1" thickTop="1" thickBot="1">
      <c r="A106" s="129" t="str">
        <f>IF(A105&gt;0,"Cannot Convert","")</f>
        <v/>
      </c>
      <c r="B106" s="135" t="s">
        <v>11</v>
      </c>
      <c r="C106" s="131" t="str">
        <f>IF(D104&gt;$X$1,"Cannot Convert","")</f>
        <v/>
      </c>
      <c r="D106" s="132"/>
      <c r="E106" s="133"/>
      <c r="F106" s="132"/>
      <c r="G106" s="131" t="str">
        <f>IF(H104&gt;$X$1,"Cannot Convert","")</f>
        <v/>
      </c>
      <c r="H106" s="132"/>
      <c r="I106" s="133"/>
      <c r="J106" s="132"/>
      <c r="K106" s="131" t="str">
        <f>IF(L104&gt;$X$1,"Cannot Convert","")</f>
        <v/>
      </c>
      <c r="L106" s="132"/>
      <c r="M106" s="133"/>
      <c r="N106" s="132"/>
      <c r="O106" s="131" t="str">
        <f>IF(P104&gt;$X$1,"Cannot Convert","")</f>
        <v/>
      </c>
      <c r="P106" s="132"/>
      <c r="Q106" s="133"/>
      <c r="R106" s="132"/>
      <c r="S106" s="131" t="str">
        <f>IF(T104&gt;$X$1,"Cannot Convert","")</f>
        <v/>
      </c>
      <c r="T106" s="132"/>
      <c r="U106" s="133"/>
      <c r="V106" s="132"/>
      <c r="W106" s="131" t="str">
        <f>IF(X104&gt;$X$1,"Cannot Convert","")</f>
        <v/>
      </c>
      <c r="X106" s="132"/>
      <c r="Y106" s="133"/>
      <c r="Z106" s="132"/>
      <c r="AA106" s="131" t="str">
        <f>IF(AB104&gt;$X$1,"Cannot Convert","")</f>
        <v/>
      </c>
      <c r="AB106" s="132"/>
      <c r="AC106" s="133"/>
      <c r="AD106" s="133"/>
      <c r="AE106" s="134" t="s">
        <v>39</v>
      </c>
      <c r="AF106" s="133"/>
      <c r="AG106" s="133"/>
    </row>
    <row r="107" spans="1:33" ht="25.5" thickTop="1" thickBot="1">
      <c r="A107" s="101" t="s">
        <v>23</v>
      </c>
      <c r="B107" s="102"/>
      <c r="C107" s="103" t="s">
        <v>24</v>
      </c>
      <c r="D107" s="104" t="s">
        <v>25</v>
      </c>
      <c r="E107" s="104" t="s">
        <v>26</v>
      </c>
      <c r="F107" s="105" t="s">
        <v>27</v>
      </c>
      <c r="G107" s="103" t="s">
        <v>24</v>
      </c>
      <c r="H107" s="104" t="s">
        <v>25</v>
      </c>
      <c r="I107" s="104" t="s">
        <v>26</v>
      </c>
      <c r="J107" s="105" t="s">
        <v>27</v>
      </c>
      <c r="K107" s="103" t="s">
        <v>24</v>
      </c>
      <c r="L107" s="104" t="s">
        <v>25</v>
      </c>
      <c r="M107" s="104" t="s">
        <v>26</v>
      </c>
      <c r="N107" s="105" t="s">
        <v>27</v>
      </c>
      <c r="O107" s="103" t="s">
        <v>24</v>
      </c>
      <c r="P107" s="104" t="s">
        <v>25</v>
      </c>
      <c r="Q107" s="104" t="s">
        <v>26</v>
      </c>
      <c r="R107" s="105" t="s">
        <v>27</v>
      </c>
      <c r="S107" s="103" t="s">
        <v>24</v>
      </c>
      <c r="T107" s="104" t="s">
        <v>25</v>
      </c>
      <c r="U107" s="104" t="s">
        <v>26</v>
      </c>
      <c r="V107" s="105" t="s">
        <v>27</v>
      </c>
      <c r="W107" s="103" t="s">
        <v>24</v>
      </c>
      <c r="X107" s="104" t="s">
        <v>25</v>
      </c>
      <c r="Y107" s="104" t="s">
        <v>26</v>
      </c>
      <c r="Z107" s="105" t="s">
        <v>27</v>
      </c>
      <c r="AA107" s="103" t="s">
        <v>24</v>
      </c>
      <c r="AB107" s="104" t="s">
        <v>25</v>
      </c>
      <c r="AC107" s="106" t="s">
        <v>26</v>
      </c>
      <c r="AD107" s="105" t="s">
        <v>27</v>
      </c>
      <c r="AE107" s="107" t="s">
        <v>28</v>
      </c>
      <c r="AF107" s="104" t="s">
        <v>29</v>
      </c>
      <c r="AG107" s="104" t="s">
        <v>30</v>
      </c>
    </row>
    <row r="108" spans="1:33" ht="14.1" customHeight="1" thickBot="1">
      <c r="A108" s="63"/>
      <c r="B108" s="108" t="s">
        <v>32</v>
      </c>
      <c r="C108" s="1"/>
      <c r="D108" s="4" t="str">
        <f>IF(ISERROR(VLOOKUP(C108,data,3,FALSE)),"",VLOOKUP(C108,data,3,FALSE))</f>
        <v/>
      </c>
      <c r="E108" s="4" t="str">
        <f>IF(ISERROR(VLOOKUP(C108,data,4,FALSE)),"",VLOOKUP(C108,data,4,FALSE))</f>
        <v/>
      </c>
      <c r="F108" s="20" t="str">
        <f>IF(ISERROR(VLOOKUP(C108,data,5,FALSE)),"",VLOOKUP(C108,data,5,FALSE))</f>
        <v/>
      </c>
      <c r="G108" s="1"/>
      <c r="H108" s="4" t="str">
        <f>IF(ISERROR(VLOOKUP(G108,data,6,FALSE)),"",VLOOKUP(G108,data,6,FALSE))</f>
        <v/>
      </c>
      <c r="I108" s="4" t="str">
        <f>IF(ISERROR(VLOOKUP(G108,data,7,FALSE)),"",VLOOKUP(G108,data,7,FALSE))</f>
        <v/>
      </c>
      <c r="J108" s="20" t="str">
        <f>IF(ISERROR(VLOOKUP(G108,data,8,FALSE)),"",VLOOKUP(G108,data,8,FALSE))</f>
        <v/>
      </c>
      <c r="K108" s="1"/>
      <c r="L108" s="4" t="str">
        <f>IF(ISERROR(VLOOKUP(K108,data,9,FALSE)),"",VLOOKUP(K108,data,9,FALSE))</f>
        <v/>
      </c>
      <c r="M108" s="4" t="str">
        <f>IF(ISERROR(VLOOKUP(K108,data,10,FALSE)),"",VLOOKUP(K108,data,10,FALSE))</f>
        <v/>
      </c>
      <c r="N108" s="20" t="str">
        <f>IF(ISERROR(VLOOKUP(K108,data,11,FALSE)),"",VLOOKUP(K108,data,11,FALSE))</f>
        <v/>
      </c>
      <c r="O108" s="1"/>
      <c r="P108" s="4" t="str">
        <f>IF(ISERROR(VLOOKUP(O108,data,12,FALSE)),"",VLOOKUP(O108,data,12,FALSE))</f>
        <v/>
      </c>
      <c r="Q108" s="4" t="str">
        <f>IF(ISERROR(VLOOKUP(O108,data,13,FALSE)),"",VLOOKUP(O108,data,13,FALSE))</f>
        <v/>
      </c>
      <c r="R108" s="20" t="str">
        <f>IF(ISERROR(VLOOKUP(O108,data,14,FALSE)),"",VLOOKUP(O108,data,14,FALSE))</f>
        <v/>
      </c>
      <c r="S108" s="1"/>
      <c r="T108" s="4" t="str">
        <f>IF(ISERROR(VLOOKUP(S108,data,15,FALSE)),"",VLOOKUP(S108,data,15,FALSE))</f>
        <v/>
      </c>
      <c r="U108" s="4" t="str">
        <f>IF(ISERROR(VLOOKUP(S108,data,16,FALSE)),"",VLOOKUP(S108,data,16,FALSE))</f>
        <v/>
      </c>
      <c r="V108" s="20" t="str">
        <f>IF(ISERROR(VLOOKUP(S108,data,17,FALSE)),"",VLOOKUP(S108,data,17,FALSE))</f>
        <v/>
      </c>
      <c r="W108" s="1"/>
      <c r="X108" s="4" t="str">
        <f>IF(ISERROR(VLOOKUP(W108,data,18,FALSE)),"",VLOOKUP(W108,data,18,FALSE))</f>
        <v/>
      </c>
      <c r="Y108" s="4" t="str">
        <f>IF(ISERROR(VLOOKUP(W108,data,19,FALSE)),"",VLOOKUP(W108,data,19,FALSE))</f>
        <v/>
      </c>
      <c r="Z108" s="20" t="str">
        <f>IF(ISERROR(VLOOKUP(W108,data,20,FALSE)),"",VLOOKUP(W108,data,20,FALSE))</f>
        <v/>
      </c>
      <c r="AA108" s="1"/>
      <c r="AB108" s="4" t="str">
        <f>IF(ISERROR(VLOOKUP(AA108,data,21,FALSE)),"",VLOOKUP(AA108,data,21,FALSE))</f>
        <v/>
      </c>
      <c r="AC108" s="6" t="str">
        <f>IF(ISERROR(VLOOKUP(AA108,data,22,FALSE)),"",VLOOKUP(AA108,data,22,FALSE))</f>
        <v/>
      </c>
      <c r="AD108" s="6" t="str">
        <f>IF(ISERROR(VLOOKUP(AA108,data,23,FALSE)),"",VLOOKUP(AA108,data,23,FALSE))</f>
        <v/>
      </c>
      <c r="AE108" s="112"/>
      <c r="AF108" s="112"/>
      <c r="AG108" s="112"/>
    </row>
    <row r="109" spans="1:33" ht="14.1" customHeight="1" thickBot="1">
      <c r="A109" s="113" t="s">
        <v>33</v>
      </c>
      <c r="B109" s="114" t="s">
        <v>34</v>
      </c>
      <c r="C109" s="1"/>
      <c r="D109" s="4" t="str">
        <f>IF(ISERROR(VLOOKUP(C109,data,3,FALSE)),"",VLOOKUP(C109,data,3,FALSE))</f>
        <v/>
      </c>
      <c r="E109" s="4" t="str">
        <f>IF(ISERROR(VLOOKUP(C109,data,4,FALSE)),"",VLOOKUP(C109,data,4,FALSE))</f>
        <v/>
      </c>
      <c r="F109" s="20" t="str">
        <f>IF(ISERROR(VLOOKUP(C109,data,5,FALSE)),"",VLOOKUP(C109,data,5,FALSE))</f>
        <v/>
      </c>
      <c r="G109" s="1"/>
      <c r="H109" s="4" t="str">
        <f>IF(ISERROR(VLOOKUP(G109,data,6,FALSE)),"",VLOOKUP(G109,data,6,FALSE))</f>
        <v/>
      </c>
      <c r="I109" s="4" t="str">
        <f>IF(ISERROR(VLOOKUP(G109,data,7,FALSE)),"",VLOOKUP(G109,data,7,FALSE))</f>
        <v/>
      </c>
      <c r="J109" s="20" t="str">
        <f>IF(ISERROR(VLOOKUP(G109,data,8,FALSE)),"",VLOOKUP(G109,data,8,FALSE))</f>
        <v/>
      </c>
      <c r="K109" s="1"/>
      <c r="L109" s="4" t="str">
        <f>IF(ISERROR(VLOOKUP(K109,data,9,FALSE)),"",VLOOKUP(K109,data,9,FALSE))</f>
        <v/>
      </c>
      <c r="M109" s="4" t="str">
        <f>IF(ISERROR(VLOOKUP(K109,data,10,FALSE)),"",VLOOKUP(K109,data,10,FALSE))</f>
        <v/>
      </c>
      <c r="N109" s="20" t="str">
        <f>IF(ISERROR(VLOOKUP(K109,data,11,FALSE)),"",VLOOKUP(K109,data,11,FALSE))</f>
        <v/>
      </c>
      <c r="O109" s="1"/>
      <c r="P109" s="4" t="str">
        <f>IF(ISERROR(VLOOKUP(O109,data,12,FALSE)),"",VLOOKUP(O109,data,12,FALSE))</f>
        <v/>
      </c>
      <c r="Q109" s="4" t="str">
        <f>IF(ISERROR(VLOOKUP(O109,data,13,FALSE)),"",VLOOKUP(O109,data,13,FALSE))</f>
        <v/>
      </c>
      <c r="R109" s="20" t="str">
        <f>IF(ISERROR(VLOOKUP(O109,data,14,FALSE)),"",VLOOKUP(O109,data,14,FALSE))</f>
        <v/>
      </c>
      <c r="S109" s="1"/>
      <c r="T109" s="4" t="str">
        <f>IF(ISERROR(VLOOKUP(S109,data,15,FALSE)),"",VLOOKUP(S109,data,15,FALSE))</f>
        <v/>
      </c>
      <c r="U109" s="4" t="str">
        <f>IF(ISERROR(VLOOKUP(S109,data,16,FALSE)),"",VLOOKUP(S109,data,16,FALSE))</f>
        <v/>
      </c>
      <c r="V109" s="20" t="str">
        <f>IF(ISERROR(VLOOKUP(S109,data,17,FALSE)),"",VLOOKUP(S109,data,17,FALSE))</f>
        <v/>
      </c>
      <c r="W109" s="1"/>
      <c r="X109" s="4" t="str">
        <f>IF(ISERROR(VLOOKUP(W109,data,18,FALSE)),"",VLOOKUP(W109,data,18,FALSE))</f>
        <v/>
      </c>
      <c r="Y109" s="4" t="str">
        <f>IF(ISERROR(VLOOKUP(W109,data,19,FALSE)),"",VLOOKUP(W109,data,19,FALSE))</f>
        <v/>
      </c>
      <c r="Z109" s="20" t="str">
        <f>IF(ISERROR(VLOOKUP(W109,data,20,FALSE)),"",VLOOKUP(W109,data,20,FALSE))</f>
        <v/>
      </c>
      <c r="AA109" s="1"/>
      <c r="AB109" s="4" t="str">
        <f>IF(ISERROR(VLOOKUP(AA109,data,21,FALSE)),"",VLOOKUP(AA109,data,21,FALSE))</f>
        <v/>
      </c>
      <c r="AC109" s="6" t="str">
        <f>IF(ISERROR(VLOOKUP(AA109,data,22,FALSE)),"",VLOOKUP(AA109,data,22,FALSE))</f>
        <v/>
      </c>
      <c r="AD109" s="6" t="str">
        <f>IF(ISERROR(VLOOKUP(AA109,data,23,FALSE)),"",VLOOKUP(AA109,data,23,FALSE))</f>
        <v/>
      </c>
      <c r="AE109" s="112" t="str">
        <f>IF(ISERROR(VLOOKUP(#REF!,data,13,FALSE)),"",VLOOKUP(#REF!,data,13,FALSE))</f>
        <v/>
      </c>
      <c r="AF109" s="112"/>
      <c r="AG109" s="112"/>
    </row>
    <row r="110" spans="1:33" ht="14.1" customHeight="1" thickBot="1">
      <c r="A110" s="62"/>
      <c r="B110" s="114" t="s">
        <v>35</v>
      </c>
      <c r="C110" s="22"/>
      <c r="D110" s="115"/>
      <c r="E110" s="115"/>
      <c r="F110" s="116"/>
      <c r="G110" s="22"/>
      <c r="H110" s="115"/>
      <c r="I110" s="115"/>
      <c r="J110" s="116"/>
      <c r="K110" s="22"/>
      <c r="L110" s="115"/>
      <c r="M110" s="115"/>
      <c r="N110" s="116"/>
      <c r="O110" s="22"/>
      <c r="P110" s="115"/>
      <c r="Q110" s="115"/>
      <c r="R110" s="116"/>
      <c r="S110" s="22"/>
      <c r="T110" s="115"/>
      <c r="U110" s="115"/>
      <c r="V110" s="116"/>
      <c r="W110" s="22"/>
      <c r="X110" s="115"/>
      <c r="Y110" s="115"/>
      <c r="Z110" s="116"/>
      <c r="AA110" s="22"/>
      <c r="AB110" s="115"/>
      <c r="AC110" s="117"/>
      <c r="AD110" s="117"/>
      <c r="AE110" s="112" t="str">
        <f>IF(ISERROR(VLOOKUP(#REF!,data,13,FALSE)),"",VLOOKUP(#REF!,data,13,FALSE))</f>
        <v/>
      </c>
      <c r="AF110" s="112"/>
      <c r="AG110" s="112"/>
    </row>
    <row r="111" spans="1:33" ht="14.1" customHeight="1" thickBot="1">
      <c r="A111" s="118" t="str">
        <f>IF(C113="ILLEGAL","ILLEGAL","")</f>
        <v/>
      </c>
      <c r="B111" s="114" t="s">
        <v>36</v>
      </c>
      <c r="C111" s="2"/>
      <c r="D111" s="5"/>
      <c r="E111" s="5"/>
      <c r="F111" s="21"/>
      <c r="G111" s="2"/>
      <c r="H111" s="5"/>
      <c r="I111" s="5"/>
      <c r="J111" s="21"/>
      <c r="K111" s="2"/>
      <c r="L111" s="5"/>
      <c r="M111" s="5"/>
      <c r="N111" s="21"/>
      <c r="O111" s="2"/>
      <c r="P111" s="5"/>
      <c r="Q111" s="5"/>
      <c r="R111" s="21"/>
      <c r="S111" s="2"/>
      <c r="T111" s="5"/>
      <c r="U111" s="5"/>
      <c r="V111" s="21"/>
      <c r="W111" s="2"/>
      <c r="X111" s="5"/>
      <c r="Y111" s="5"/>
      <c r="Z111" s="21"/>
      <c r="AA111" s="2"/>
      <c r="AB111" s="5"/>
      <c r="AC111" s="7"/>
      <c r="AD111" s="7"/>
      <c r="AE111" s="17"/>
      <c r="AF111" s="17"/>
      <c r="AG111" s="17"/>
    </row>
    <row r="112" spans="1:33" ht="14.1" customHeight="1" thickBot="1">
      <c r="A112" s="119"/>
      <c r="B112" s="120" t="s">
        <v>37</v>
      </c>
      <c r="C112" s="3"/>
      <c r="D112" s="8">
        <f>SUM(D108:D111)</f>
        <v>0</v>
      </c>
      <c r="E112" s="8">
        <f>SUM(E108:E111)</f>
        <v>0</v>
      </c>
      <c r="F112" s="8">
        <f>SUM(F108:F111)</f>
        <v>0</v>
      </c>
      <c r="G112" s="147"/>
      <c r="H112" s="8">
        <f>SUM(H108:H111)</f>
        <v>0</v>
      </c>
      <c r="I112" s="8">
        <f>SUM(I108:I111)</f>
        <v>0</v>
      </c>
      <c r="J112" s="8">
        <f>SUM(J108:J111)</f>
        <v>0</v>
      </c>
      <c r="K112" s="147"/>
      <c r="L112" s="8">
        <f>SUM(L108:L111)</f>
        <v>0</v>
      </c>
      <c r="M112" s="8">
        <f>SUM(M108:M111)</f>
        <v>0</v>
      </c>
      <c r="N112" s="8">
        <f>SUM(N108:N111)</f>
        <v>0</v>
      </c>
      <c r="O112" s="147"/>
      <c r="P112" s="8">
        <f>SUM(P108:P111)</f>
        <v>0</v>
      </c>
      <c r="Q112" s="8">
        <f>SUM(Q108:Q111)</f>
        <v>0</v>
      </c>
      <c r="R112" s="8">
        <f>SUM(R108:R111)</f>
        <v>0</v>
      </c>
      <c r="S112" s="147"/>
      <c r="T112" s="8">
        <f>SUM(T108:T111)</f>
        <v>0</v>
      </c>
      <c r="U112" s="8">
        <f>SUM(U108:U111)</f>
        <v>0</v>
      </c>
      <c r="V112" s="8">
        <f>SUM(V108:V111)</f>
        <v>0</v>
      </c>
      <c r="W112" s="147"/>
      <c r="X112" s="8">
        <f>SUM(X108:X111)</f>
        <v>0</v>
      </c>
      <c r="Y112" s="8">
        <f>SUM(Y108:Y111)</f>
        <v>0</v>
      </c>
      <c r="Z112" s="8">
        <f>SUM(Z108:Z111)</f>
        <v>0</v>
      </c>
      <c r="AA112" s="147"/>
      <c r="AB112" s="8">
        <f>SUM(AB108:AB111)</f>
        <v>0</v>
      </c>
      <c r="AC112" s="8">
        <f>SUM(AC108:AC111)</f>
        <v>0</v>
      </c>
      <c r="AD112" s="8">
        <f>SUM(AD108:AD111)</f>
        <v>0</v>
      </c>
      <c r="AE112" s="8">
        <f>SUM(F112,J112,N112,R112,V112,Z112,AD112)</f>
        <v>0</v>
      </c>
      <c r="AF112" s="122">
        <v>0</v>
      </c>
      <c r="AG112" s="123"/>
    </row>
    <row r="113" spans="1:33" ht="14.1" customHeight="1" thickBot="1">
      <c r="A113" s="124">
        <f>COUNTIF(C114:AC114,"Cannot Convert")</f>
        <v>0</v>
      </c>
      <c r="B113" s="125" t="s">
        <v>38</v>
      </c>
      <c r="C113" s="126" t="str">
        <f>IF(AND(E112&gt;$AA$1,D112&gt;$X$1),"ILLEGAL",IF(E112&gt;$AA$1,"Full-Time Driver",""))</f>
        <v/>
      </c>
      <c r="D113" s="127"/>
      <c r="E113" s="128"/>
      <c r="F113" s="127"/>
      <c r="G113" s="126" t="str">
        <f>IF(AND(I112&gt;$AA$1,H112&gt;$X$1),"ILLEGAL",IF(I112&gt;$AA$1,"Full-Time Driver",""))</f>
        <v/>
      </c>
      <c r="H113" s="127"/>
      <c r="I113" s="128"/>
      <c r="J113" s="127"/>
      <c r="K113" s="126" t="str">
        <f>IF(AND(M112&gt;$AA$1,L112&gt;$X$1),"ILLEGAL",IF(M112&gt;$AA$1,"Full-Time Driver",""))</f>
        <v/>
      </c>
      <c r="L113" s="127"/>
      <c r="M113" s="128"/>
      <c r="N113" s="127"/>
      <c r="O113" s="126" t="str">
        <f>IF(AND(Q112&gt;$AA$1,P112&gt;$X$1),"ILLEGAL",IF(Q112&gt;$AA$1,"Full-Time Driver",""))</f>
        <v/>
      </c>
      <c r="P113" s="127"/>
      <c r="Q113" s="128"/>
      <c r="R113" s="127"/>
      <c r="S113" s="126" t="str">
        <f>IF(AND(U112&gt;$AA$1,T112&gt;$X$1),"ILLEGAL",IF(U112&gt;$AA$1,"Full-Time Driver",""))</f>
        <v/>
      </c>
      <c r="T113" s="127"/>
      <c r="U113" s="128"/>
      <c r="V113" s="127"/>
      <c r="W113" s="126" t="str">
        <f>IF(AND(Y112&gt;$AA$1,X112&gt;$X$1),"ILLEGAL",IF(Y112&gt;$AA$1,"Full-Time Driver",""))</f>
        <v/>
      </c>
      <c r="X113" s="127"/>
      <c r="Y113" s="128"/>
      <c r="Z113" s="127"/>
      <c r="AA113" s="126" t="str">
        <f>IF(AND(AC112&gt;$AA$1,AB112&gt;$X$1),"ILLEGAL",IF(AC112&gt;$AA$1,"Full-Time Driver",""))</f>
        <v/>
      </c>
      <c r="AB113" s="127"/>
      <c r="AC113" s="128"/>
      <c r="AD113" s="128"/>
      <c r="AE113" s="126" t="str">
        <f>IF($AE$1&lt;AE112,"Working Time Policy Breach","Compliant to Working Time Policy")</f>
        <v>Compliant to Working Time Policy</v>
      </c>
      <c r="AF113" s="128"/>
      <c r="AG113" s="128"/>
    </row>
    <row r="114" spans="1:33" s="75" customFormat="1" ht="14.1" customHeight="1" thickTop="1" thickBot="1">
      <c r="A114" s="129" t="str">
        <f>IF(A113&gt;0,"Cannot Convert","")</f>
        <v/>
      </c>
      <c r="B114" s="135" t="s">
        <v>11</v>
      </c>
      <c r="C114" s="131" t="str">
        <f>IF(D112&gt;$X$1,"Cannot Convert","")</f>
        <v/>
      </c>
      <c r="D114" s="132"/>
      <c r="E114" s="133"/>
      <c r="F114" s="132"/>
      <c r="G114" s="131" t="str">
        <f>IF(H112&gt;$X$1,"Cannot Convert","")</f>
        <v/>
      </c>
      <c r="H114" s="132"/>
      <c r="I114" s="133"/>
      <c r="J114" s="132"/>
      <c r="K114" s="131" t="str">
        <f>IF(L112&gt;$X$1,"Cannot Convert","")</f>
        <v/>
      </c>
      <c r="L114" s="132"/>
      <c r="M114" s="133"/>
      <c r="N114" s="132"/>
      <c r="O114" s="131" t="str">
        <f>IF(P112&gt;$X$1,"Cannot Convert","")</f>
        <v/>
      </c>
      <c r="P114" s="132"/>
      <c r="Q114" s="133"/>
      <c r="R114" s="132"/>
      <c r="S114" s="131" t="str">
        <f>IF(T112&gt;$X$1,"Cannot Convert","")</f>
        <v/>
      </c>
      <c r="T114" s="132"/>
      <c r="U114" s="133"/>
      <c r="V114" s="132"/>
      <c r="W114" s="131" t="str">
        <f>IF(X112&gt;$X$1,"Cannot Convert","")</f>
        <v/>
      </c>
      <c r="X114" s="132"/>
      <c r="Y114" s="133"/>
      <c r="Z114" s="132"/>
      <c r="AA114" s="131" t="str">
        <f>IF(AB112&gt;$X$1,"Cannot Convert","")</f>
        <v/>
      </c>
      <c r="AB114" s="132"/>
      <c r="AC114" s="133"/>
      <c r="AD114" s="133"/>
      <c r="AE114" s="134" t="s">
        <v>39</v>
      </c>
      <c r="AF114" s="133"/>
      <c r="AG114" s="133"/>
    </row>
    <row r="115" spans="1:33" ht="25.5" thickTop="1" thickBot="1">
      <c r="A115" s="101" t="s">
        <v>23</v>
      </c>
      <c r="B115" s="102"/>
      <c r="C115" s="103" t="s">
        <v>24</v>
      </c>
      <c r="D115" s="104" t="s">
        <v>25</v>
      </c>
      <c r="E115" s="104" t="s">
        <v>26</v>
      </c>
      <c r="F115" s="105" t="s">
        <v>27</v>
      </c>
      <c r="G115" s="103" t="s">
        <v>24</v>
      </c>
      <c r="H115" s="104" t="s">
        <v>25</v>
      </c>
      <c r="I115" s="104" t="s">
        <v>26</v>
      </c>
      <c r="J115" s="105" t="s">
        <v>27</v>
      </c>
      <c r="K115" s="103" t="s">
        <v>24</v>
      </c>
      <c r="L115" s="104" t="s">
        <v>25</v>
      </c>
      <c r="M115" s="104" t="s">
        <v>26</v>
      </c>
      <c r="N115" s="105" t="s">
        <v>27</v>
      </c>
      <c r="O115" s="103" t="s">
        <v>24</v>
      </c>
      <c r="P115" s="104" t="s">
        <v>25</v>
      </c>
      <c r="Q115" s="104" t="s">
        <v>26</v>
      </c>
      <c r="R115" s="105" t="s">
        <v>27</v>
      </c>
      <c r="S115" s="103" t="s">
        <v>24</v>
      </c>
      <c r="T115" s="104" t="s">
        <v>25</v>
      </c>
      <c r="U115" s="104" t="s">
        <v>26</v>
      </c>
      <c r="V115" s="105" t="s">
        <v>27</v>
      </c>
      <c r="W115" s="103" t="s">
        <v>24</v>
      </c>
      <c r="X115" s="104" t="s">
        <v>25</v>
      </c>
      <c r="Y115" s="104" t="s">
        <v>26</v>
      </c>
      <c r="Z115" s="105" t="s">
        <v>27</v>
      </c>
      <c r="AA115" s="103" t="s">
        <v>24</v>
      </c>
      <c r="AB115" s="104" t="s">
        <v>25</v>
      </c>
      <c r="AC115" s="106" t="s">
        <v>26</v>
      </c>
      <c r="AD115" s="105" t="s">
        <v>27</v>
      </c>
      <c r="AE115" s="107" t="s">
        <v>28</v>
      </c>
      <c r="AF115" s="104" t="s">
        <v>29</v>
      </c>
      <c r="AG115" s="104" t="s">
        <v>30</v>
      </c>
    </row>
    <row r="116" spans="1:33" ht="12.75" thickBot="1">
      <c r="A116" s="63"/>
      <c r="B116" s="108" t="s">
        <v>32</v>
      </c>
      <c r="C116" s="1"/>
      <c r="D116" s="4" t="str">
        <f>IF(ISERROR(VLOOKUP(C116,data,3,FALSE)),"",VLOOKUP(C116,data,3,FALSE))</f>
        <v/>
      </c>
      <c r="E116" s="4" t="str">
        <f>IF(ISERROR(VLOOKUP(C116,data,4,FALSE)),"",VLOOKUP(C116,data,4,FALSE))</f>
        <v/>
      </c>
      <c r="F116" s="20" t="str">
        <f>IF(ISERROR(VLOOKUP(C116,data,5,FALSE)),"",VLOOKUP(C116,data,5,FALSE))</f>
        <v/>
      </c>
      <c r="G116" s="1"/>
      <c r="H116" s="4" t="str">
        <f>IF(ISERROR(VLOOKUP(G116,data,6,FALSE)),"",VLOOKUP(G116,data,6,FALSE))</f>
        <v/>
      </c>
      <c r="I116" s="4" t="str">
        <f>IF(ISERROR(VLOOKUP(G116,data,7,FALSE)),"",VLOOKUP(G116,data,7,FALSE))</f>
        <v/>
      </c>
      <c r="J116" s="20" t="str">
        <f>IF(ISERROR(VLOOKUP(G116,data,8,FALSE)),"",VLOOKUP(G116,data,8,FALSE))</f>
        <v/>
      </c>
      <c r="K116" s="1"/>
      <c r="L116" s="4" t="str">
        <f>IF(ISERROR(VLOOKUP(K116,data,9,FALSE)),"",VLOOKUP(K116,data,9,FALSE))</f>
        <v/>
      </c>
      <c r="M116" s="4" t="str">
        <f>IF(ISERROR(VLOOKUP(K116,data,10,FALSE)),"",VLOOKUP(K116,data,10,FALSE))</f>
        <v/>
      </c>
      <c r="N116" s="20" t="str">
        <f>IF(ISERROR(VLOOKUP(K116,data,11,FALSE)),"",VLOOKUP(K116,data,11,FALSE))</f>
        <v/>
      </c>
      <c r="O116" s="1"/>
      <c r="P116" s="4" t="str">
        <f>IF(ISERROR(VLOOKUP(O116,data,3,FALSE)),"",VLOOKUP(O116,data,3,FALSE))</f>
        <v/>
      </c>
      <c r="Q116" s="4" t="str">
        <f>IF(ISERROR(VLOOKUP(O116,data,4,FALSE)),"",VLOOKUP(O116,data,4,FALSE))</f>
        <v/>
      </c>
      <c r="R116" s="20" t="str">
        <f>IF(ISERROR(VLOOKUP(O116,data,5,FALSE)),"",VLOOKUP(O116,data,5,FALSE))</f>
        <v/>
      </c>
      <c r="S116" s="1"/>
      <c r="T116" s="4" t="str">
        <f>IF(ISERROR(VLOOKUP(S116,data,15,FALSE)),"",VLOOKUP(S116,data,15,FALSE))</f>
        <v/>
      </c>
      <c r="U116" s="4" t="str">
        <f>IF(ISERROR(VLOOKUP(S116,data,16,FALSE)),"",VLOOKUP(S116,data,16,FALSE))</f>
        <v/>
      </c>
      <c r="V116" s="20" t="str">
        <f>IF(ISERROR(VLOOKUP(S116,data,17,FALSE)),"",VLOOKUP(S116,data,17,FALSE))</f>
        <v/>
      </c>
      <c r="W116" s="1"/>
      <c r="X116" s="4" t="str">
        <f>IF(ISERROR(VLOOKUP(W116,data,18,FALSE)),"",VLOOKUP(W116,data,18,FALSE))</f>
        <v/>
      </c>
      <c r="Y116" s="4" t="str">
        <f>IF(ISERROR(VLOOKUP(W116,data,19,FALSE)),"",VLOOKUP(W116,data,19,FALSE))</f>
        <v/>
      </c>
      <c r="Z116" s="20" t="str">
        <f>IF(ISERROR(VLOOKUP(W116,data,20,FALSE)),"",VLOOKUP(W116,data,20,FALSE))</f>
        <v/>
      </c>
      <c r="AA116" s="1"/>
      <c r="AB116" s="4" t="str">
        <f>IF(ISERROR(VLOOKUP(AA116,data,21,FALSE)),"",VLOOKUP(AA116,data,21,FALSE))</f>
        <v/>
      </c>
      <c r="AC116" s="6" t="str">
        <f>IF(ISERROR(VLOOKUP(AA116,data,22,FALSE)),"",VLOOKUP(AA116,data,22,FALSE))</f>
        <v/>
      </c>
      <c r="AD116" s="6" t="str">
        <f>IF(ISERROR(VLOOKUP(AA116,data,23,FALSE)),"",VLOOKUP(AA116,data,23,FALSE))</f>
        <v/>
      </c>
      <c r="AE116" s="112"/>
      <c r="AF116" s="112"/>
      <c r="AG116" s="112"/>
    </row>
    <row r="117" spans="1:33" ht="12.75" thickBot="1">
      <c r="A117" s="113" t="s">
        <v>33</v>
      </c>
      <c r="B117" s="114" t="s">
        <v>34</v>
      </c>
      <c r="C117" s="1"/>
      <c r="D117" s="4" t="str">
        <f>IF(ISERROR(VLOOKUP(C117,data,3,FALSE)),"",VLOOKUP(C117,data,3,FALSE))</f>
        <v/>
      </c>
      <c r="E117" s="4" t="str">
        <f>IF(ISERROR(VLOOKUP(C117,data,4,FALSE)),"",VLOOKUP(C117,data,4,FALSE))</f>
        <v/>
      </c>
      <c r="F117" s="20" t="str">
        <f>IF(ISERROR(VLOOKUP(C117,data,5,FALSE)),"",VLOOKUP(C117,data,5,FALSE))</f>
        <v/>
      </c>
      <c r="G117" s="1"/>
      <c r="H117" s="4" t="str">
        <f>IF(ISERROR(VLOOKUP(G117,data,6,FALSE)),"",VLOOKUP(G117,data,6,FALSE))</f>
        <v/>
      </c>
      <c r="I117" s="4" t="str">
        <f>IF(ISERROR(VLOOKUP(G117,data,7,FALSE)),"",VLOOKUP(G117,data,7,FALSE))</f>
        <v/>
      </c>
      <c r="J117" s="20" t="str">
        <f>IF(ISERROR(VLOOKUP(G117,data,8,FALSE)),"",VLOOKUP(G117,data,8,FALSE))</f>
        <v/>
      </c>
      <c r="K117" s="1"/>
      <c r="L117" s="4" t="str">
        <f>IF(ISERROR(VLOOKUP(K117,data,9,FALSE)),"",VLOOKUP(K117,data,9,FALSE))</f>
        <v/>
      </c>
      <c r="M117" s="4" t="str">
        <f>IF(ISERROR(VLOOKUP(K117,data,10,FALSE)),"",VLOOKUP(K117,data,10,FALSE))</f>
        <v/>
      </c>
      <c r="N117" s="20" t="str">
        <f>IF(ISERROR(VLOOKUP(K117,data,11,FALSE)),"",VLOOKUP(K117,data,11,FALSE))</f>
        <v/>
      </c>
      <c r="O117" s="1"/>
      <c r="P117" s="4" t="str">
        <f>IF(ISERROR(VLOOKUP(O117,data,3,FALSE)),"",VLOOKUP(O117,data,3,FALSE))</f>
        <v/>
      </c>
      <c r="Q117" s="4" t="str">
        <f>IF(ISERROR(VLOOKUP(O117,data,4,FALSE)),"",VLOOKUP(O117,data,4,FALSE))</f>
        <v/>
      </c>
      <c r="R117" s="20" t="str">
        <f>IF(ISERROR(VLOOKUP(O117,data,5,FALSE)),"",VLOOKUP(O117,data,5,FALSE))</f>
        <v/>
      </c>
      <c r="S117" s="1"/>
      <c r="T117" s="4" t="str">
        <f>IF(ISERROR(VLOOKUP(S117,data,15,FALSE)),"",VLOOKUP(S117,data,15,FALSE))</f>
        <v/>
      </c>
      <c r="U117" s="4" t="str">
        <f>IF(ISERROR(VLOOKUP(S117,data,16,FALSE)),"",VLOOKUP(S117,data,16,FALSE))</f>
        <v/>
      </c>
      <c r="V117" s="20" t="str">
        <f>IF(ISERROR(VLOOKUP(S117,data,17,FALSE)),"",VLOOKUP(S117,data,17,FALSE))</f>
        <v/>
      </c>
      <c r="W117" s="1"/>
      <c r="X117" s="4" t="str">
        <f>IF(ISERROR(VLOOKUP(W117,data,18,FALSE)),"",VLOOKUP(W117,data,18,FALSE))</f>
        <v/>
      </c>
      <c r="Y117" s="4" t="str">
        <f>IF(ISERROR(VLOOKUP(W117,data,19,FALSE)),"",VLOOKUP(W117,data,19,FALSE))</f>
        <v/>
      </c>
      <c r="Z117" s="20" t="str">
        <f>IF(ISERROR(VLOOKUP(W117,data,20,FALSE)),"",VLOOKUP(W117,data,20,FALSE))</f>
        <v/>
      </c>
      <c r="AA117" s="1"/>
      <c r="AB117" s="4" t="str">
        <f>IF(ISERROR(VLOOKUP(AA117,data,21,FALSE)),"",VLOOKUP(AA117,data,21,FALSE))</f>
        <v/>
      </c>
      <c r="AC117" s="6" t="str">
        <f>IF(ISERROR(VLOOKUP(AA117,data,22,FALSE)),"",VLOOKUP(AA117,data,22,FALSE))</f>
        <v/>
      </c>
      <c r="AD117" s="6" t="str">
        <f>IF(ISERROR(VLOOKUP(AA117,data,23,FALSE)),"",VLOOKUP(AA117,data,23,FALSE))</f>
        <v/>
      </c>
      <c r="AE117" s="112" t="str">
        <f>IF(ISERROR(VLOOKUP(#REF!,data,13,FALSE)),"",VLOOKUP(#REF!,data,13,FALSE))</f>
        <v/>
      </c>
      <c r="AF117" s="112"/>
      <c r="AG117" s="112"/>
    </row>
    <row r="118" spans="1:33" ht="12.75" thickBot="1">
      <c r="A118" s="62"/>
      <c r="B118" s="114" t="s">
        <v>35</v>
      </c>
      <c r="C118" s="22"/>
      <c r="D118" s="115"/>
      <c r="E118" s="115"/>
      <c r="F118" s="116"/>
      <c r="G118" s="22"/>
      <c r="H118" s="115"/>
      <c r="I118" s="115"/>
      <c r="J118" s="116"/>
      <c r="K118" s="22"/>
      <c r="L118" s="115"/>
      <c r="M118" s="115"/>
      <c r="N118" s="116"/>
      <c r="O118" s="22"/>
      <c r="P118" s="115"/>
      <c r="Q118" s="115"/>
      <c r="R118" s="116"/>
      <c r="S118" s="22"/>
      <c r="T118" s="115"/>
      <c r="U118" s="115"/>
      <c r="V118" s="116"/>
      <c r="W118" s="22"/>
      <c r="X118" s="115"/>
      <c r="Y118" s="115"/>
      <c r="Z118" s="116"/>
      <c r="AA118" s="22"/>
      <c r="AB118" s="115"/>
      <c r="AC118" s="117"/>
      <c r="AD118" s="117"/>
      <c r="AE118" s="112" t="str">
        <f>IF(ISERROR(VLOOKUP(#REF!,data,13,FALSE)),"",VLOOKUP(#REF!,data,13,FALSE))</f>
        <v/>
      </c>
      <c r="AF118" s="112"/>
      <c r="AG118" s="112"/>
    </row>
    <row r="119" spans="1:33" ht="12.75" thickBot="1">
      <c r="A119" s="118" t="str">
        <f>IF(C121="ILLEGAL","ILLEGAL","")</f>
        <v/>
      </c>
      <c r="B119" s="114" t="s">
        <v>36</v>
      </c>
      <c r="C119" s="2"/>
      <c r="D119" s="5"/>
      <c r="E119" s="5"/>
      <c r="F119" s="21"/>
      <c r="G119" s="2"/>
      <c r="H119" s="5"/>
      <c r="I119" s="5"/>
      <c r="J119" s="21"/>
      <c r="K119" s="2"/>
      <c r="L119" s="5"/>
      <c r="M119" s="5"/>
      <c r="N119" s="21"/>
      <c r="O119" s="2"/>
      <c r="P119" s="5"/>
      <c r="Q119" s="5"/>
      <c r="R119" s="21"/>
      <c r="S119" s="2"/>
      <c r="T119" s="5"/>
      <c r="U119" s="5"/>
      <c r="V119" s="21"/>
      <c r="W119" s="2"/>
      <c r="X119" s="5"/>
      <c r="Y119" s="5"/>
      <c r="Z119" s="21"/>
      <c r="AA119" s="2"/>
      <c r="AB119" s="5"/>
      <c r="AC119" s="7"/>
      <c r="AD119" s="7"/>
      <c r="AE119" s="17"/>
      <c r="AF119" s="17"/>
      <c r="AG119" s="17"/>
    </row>
    <row r="120" spans="1:33" ht="16.5" thickBot="1">
      <c r="A120" s="119"/>
      <c r="B120" s="120" t="s">
        <v>37</v>
      </c>
      <c r="C120" s="3"/>
      <c r="D120" s="8">
        <f>SUM(D116:D119)</f>
        <v>0</v>
      </c>
      <c r="E120" s="8">
        <f>SUM(E116:E119)</f>
        <v>0</v>
      </c>
      <c r="F120" s="8">
        <f>SUM(F116:F119)</f>
        <v>0</v>
      </c>
      <c r="G120" s="147"/>
      <c r="H120" s="8">
        <f>SUM(H116:H119)</f>
        <v>0</v>
      </c>
      <c r="I120" s="8">
        <f>SUM(I116:I119)</f>
        <v>0</v>
      </c>
      <c r="J120" s="8">
        <f>SUM(J116:J119)</f>
        <v>0</v>
      </c>
      <c r="K120" s="147"/>
      <c r="L120" s="8">
        <f>SUM(L116:L119)</f>
        <v>0</v>
      </c>
      <c r="M120" s="8">
        <f>SUM(M116:M119)</f>
        <v>0</v>
      </c>
      <c r="N120" s="8">
        <f>SUM(N116:N119)</f>
        <v>0</v>
      </c>
      <c r="O120" s="147"/>
      <c r="P120" s="8">
        <f>SUM(P116:P119)</f>
        <v>0</v>
      </c>
      <c r="Q120" s="8">
        <f>SUM(Q116:Q119)</f>
        <v>0</v>
      </c>
      <c r="R120" s="8">
        <f>SUM(R116:R119)</f>
        <v>0</v>
      </c>
      <c r="S120" s="147"/>
      <c r="T120" s="8">
        <f>SUM(T116:T119)</f>
        <v>0</v>
      </c>
      <c r="U120" s="8">
        <f>SUM(U116:U119)</f>
        <v>0</v>
      </c>
      <c r="V120" s="8">
        <f>SUM(V116:V119)</f>
        <v>0</v>
      </c>
      <c r="W120" s="147"/>
      <c r="X120" s="8">
        <f>SUM(X116:X119)</f>
        <v>0</v>
      </c>
      <c r="Y120" s="8">
        <f>SUM(Y116:Y119)</f>
        <v>0</v>
      </c>
      <c r="Z120" s="8">
        <f>SUM(Z116:Z119)</f>
        <v>0</v>
      </c>
      <c r="AA120" s="147"/>
      <c r="AB120" s="8">
        <f>SUM(AB116:AB119)</f>
        <v>0</v>
      </c>
      <c r="AC120" s="8">
        <f>SUM(AC116:AC119)</f>
        <v>0</v>
      </c>
      <c r="AD120" s="8">
        <f>SUM(AD116:AD119)</f>
        <v>0</v>
      </c>
      <c r="AE120" s="8">
        <f>SUM(F120,J120,N120,R120,V120,Z120,AD120)</f>
        <v>0</v>
      </c>
      <c r="AF120" s="122">
        <v>0</v>
      </c>
      <c r="AG120" s="123"/>
    </row>
    <row r="121" spans="1:33" ht="15" thickBot="1">
      <c r="A121" s="124">
        <f>COUNTIF(C122:AC122,"Cannot Convert")</f>
        <v>0</v>
      </c>
      <c r="B121" s="125" t="s">
        <v>38</v>
      </c>
      <c r="C121" s="126" t="str">
        <f>IF(AND(E120&gt;$AA$1,D120&gt;$X$1),"ILLEGAL",IF(E120&gt;$AA$1,"Full-Time Driver",""))</f>
        <v/>
      </c>
      <c r="D121" s="10"/>
      <c r="E121" s="11"/>
      <c r="F121" s="10"/>
      <c r="G121" s="9" t="str">
        <f>IF(AND(I120&gt;$AA$1,H120&gt;$X$1),"ILLEGAL",IF(I120&gt;$AA$1,"Full-Time Driver",""))</f>
        <v/>
      </c>
      <c r="H121" s="10"/>
      <c r="I121" s="11"/>
      <c r="J121" s="10"/>
      <c r="K121" s="9" t="str">
        <f>IF(AND(M120&gt;$AA$1,L120&gt;$X$1),"ILLEGAL",IF(M120&gt;$AA$1,"Full-Time Driver",""))</f>
        <v/>
      </c>
      <c r="L121" s="10"/>
      <c r="M121" s="11"/>
      <c r="N121" s="10"/>
      <c r="O121" s="9" t="str">
        <f>IF(AND(Q120&gt;$AA$1,P120&gt;$X$1),"ILLEGAL",IF(Q120&gt;$AA$1,"Full-Time Driver",""))</f>
        <v/>
      </c>
      <c r="P121" s="10"/>
      <c r="Q121" s="11"/>
      <c r="R121" s="10"/>
      <c r="S121" s="9" t="str">
        <f>IF(AND(U120&gt;$AA$1,T120&gt;$X$1),"ILLEGAL",IF(U120&gt;$AA$1,"Full-Time Driver",""))</f>
        <v/>
      </c>
      <c r="T121" s="10"/>
      <c r="U121" s="11"/>
      <c r="V121" s="10"/>
      <c r="W121" s="9" t="str">
        <f>IF(AND(Y120&gt;$AA$1,X120&gt;$X$1),"ILLEGAL",IF(Y120&gt;$AA$1,"Full-Time Driver",""))</f>
        <v/>
      </c>
      <c r="X121" s="10"/>
      <c r="Y121" s="11"/>
      <c r="Z121" s="10"/>
      <c r="AA121" s="9" t="str">
        <f>IF(AND(AC120&gt;$AA$1,AB120&gt;$X$1),"ILLEGAL",IF(AC120&gt;$AA$1,"Full-Time Driver",""))</f>
        <v/>
      </c>
      <c r="AB121" s="10"/>
      <c r="AC121" s="11"/>
      <c r="AD121" s="11"/>
      <c r="AE121" s="9" t="str">
        <f>IF($AE$1&lt;AE120,"Working Time Policy Breach","Compliant to Working Time Policy")</f>
        <v>Compliant to Working Time Policy</v>
      </c>
      <c r="AF121" s="128"/>
      <c r="AG121" s="128"/>
    </row>
    <row r="122" spans="1:33" s="75" customFormat="1" ht="14.1" customHeight="1" thickTop="1" thickBot="1">
      <c r="A122" s="129" t="str">
        <f>IF(A121&gt;0,"Cannot Convert","")</f>
        <v/>
      </c>
      <c r="B122" s="135" t="s">
        <v>11</v>
      </c>
      <c r="C122" s="131" t="str">
        <f>IF(D120&gt;$X$1,"Cannot Convert","")</f>
        <v/>
      </c>
      <c r="D122" s="132"/>
      <c r="E122" s="133"/>
      <c r="F122" s="132"/>
      <c r="G122" s="131" t="str">
        <f>IF(H120&gt;$X$1,"Cannot Convert","")</f>
        <v/>
      </c>
      <c r="H122" s="132"/>
      <c r="I122" s="133"/>
      <c r="J122" s="132"/>
      <c r="K122" s="131" t="str">
        <f>IF(L120&gt;$X$1,"Cannot Convert","")</f>
        <v/>
      </c>
      <c r="L122" s="132"/>
      <c r="M122" s="133"/>
      <c r="N122" s="132"/>
      <c r="O122" s="131" t="str">
        <f>IF(P120&gt;$X$1,"Cannot Convert","")</f>
        <v/>
      </c>
      <c r="P122" s="132"/>
      <c r="Q122" s="133"/>
      <c r="R122" s="132"/>
      <c r="S122" s="131" t="str">
        <f>IF(T120&gt;$X$1,"Cannot Convert","")</f>
        <v/>
      </c>
      <c r="T122" s="132"/>
      <c r="U122" s="133"/>
      <c r="V122" s="132"/>
      <c r="W122" s="131" t="str">
        <f>IF(X120&gt;$X$1,"Cannot Convert","")</f>
        <v/>
      </c>
      <c r="X122" s="132"/>
      <c r="Y122" s="133"/>
      <c r="Z122" s="132"/>
      <c r="AA122" s="131" t="str">
        <f>IF(AB120&gt;$X$1,"Cannot Convert","")</f>
        <v/>
      </c>
      <c r="AB122" s="132"/>
      <c r="AC122" s="133"/>
      <c r="AD122" s="133"/>
      <c r="AE122" s="134" t="s">
        <v>39</v>
      </c>
      <c r="AF122" s="133"/>
      <c r="AG122" s="133"/>
    </row>
    <row r="123" spans="1:33" ht="25.5" thickTop="1" thickBot="1">
      <c r="A123" s="101" t="s">
        <v>23</v>
      </c>
      <c r="B123" s="102"/>
      <c r="C123" s="103" t="s">
        <v>24</v>
      </c>
      <c r="D123" s="104" t="s">
        <v>25</v>
      </c>
      <c r="E123" s="104" t="s">
        <v>26</v>
      </c>
      <c r="F123" s="105" t="s">
        <v>27</v>
      </c>
      <c r="G123" s="103" t="s">
        <v>24</v>
      </c>
      <c r="H123" s="104" t="s">
        <v>25</v>
      </c>
      <c r="I123" s="104" t="s">
        <v>26</v>
      </c>
      <c r="J123" s="105" t="s">
        <v>27</v>
      </c>
      <c r="K123" s="103" t="s">
        <v>24</v>
      </c>
      <c r="L123" s="104" t="s">
        <v>25</v>
      </c>
      <c r="M123" s="104" t="s">
        <v>26</v>
      </c>
      <c r="N123" s="105" t="s">
        <v>27</v>
      </c>
      <c r="O123" s="103" t="s">
        <v>24</v>
      </c>
      <c r="P123" s="104" t="s">
        <v>25</v>
      </c>
      <c r="Q123" s="104" t="s">
        <v>26</v>
      </c>
      <c r="R123" s="105" t="s">
        <v>27</v>
      </c>
      <c r="S123" s="103" t="s">
        <v>24</v>
      </c>
      <c r="T123" s="104" t="s">
        <v>25</v>
      </c>
      <c r="U123" s="104" t="s">
        <v>26</v>
      </c>
      <c r="V123" s="105" t="s">
        <v>27</v>
      </c>
      <c r="W123" s="103" t="s">
        <v>24</v>
      </c>
      <c r="X123" s="104" t="s">
        <v>25</v>
      </c>
      <c r="Y123" s="104" t="s">
        <v>26</v>
      </c>
      <c r="Z123" s="105" t="s">
        <v>27</v>
      </c>
      <c r="AA123" s="103" t="s">
        <v>24</v>
      </c>
      <c r="AB123" s="104" t="s">
        <v>25</v>
      </c>
      <c r="AC123" s="106" t="s">
        <v>26</v>
      </c>
      <c r="AD123" s="105" t="s">
        <v>27</v>
      </c>
      <c r="AE123" s="107" t="s">
        <v>28</v>
      </c>
      <c r="AF123" s="104" t="s">
        <v>29</v>
      </c>
      <c r="AG123" s="104" t="s">
        <v>30</v>
      </c>
    </row>
    <row r="124" spans="1:33" ht="12.75" thickBot="1">
      <c r="A124" s="63"/>
      <c r="B124" s="108" t="s">
        <v>32</v>
      </c>
      <c r="C124" s="1"/>
      <c r="D124" s="4" t="str">
        <f>IF(ISERROR(VLOOKUP(C124,data,3,FALSE)),"",VLOOKUP(C124,data,3,FALSE))</f>
        <v/>
      </c>
      <c r="E124" s="4" t="str">
        <f>IF(ISERROR(VLOOKUP(C124,data,4,FALSE)),"",VLOOKUP(C124,data,4,FALSE))</f>
        <v/>
      </c>
      <c r="F124" s="20" t="str">
        <f>IF(ISERROR(VLOOKUP(C124,data,5,FALSE)),"",VLOOKUP(C124,data,5,FALSE))</f>
        <v/>
      </c>
      <c r="G124" s="1"/>
      <c r="H124" s="4" t="str">
        <f>IF(ISERROR(VLOOKUP(G124,data,6,FALSE)),"",VLOOKUP(G124,data,6,FALSE))</f>
        <v/>
      </c>
      <c r="I124" s="4" t="str">
        <f>IF(ISERROR(VLOOKUP(G124,data,7,FALSE)),"",VLOOKUP(G124,data,7,FALSE))</f>
        <v/>
      </c>
      <c r="J124" s="20" t="str">
        <f>IF(ISERROR(VLOOKUP(G124,data,8,FALSE)),"",VLOOKUP(G124,data,8,FALSE))</f>
        <v/>
      </c>
      <c r="K124" s="1"/>
      <c r="L124" s="4" t="str">
        <f>IF(ISERROR(VLOOKUP(K124,data,9,FALSE)),"",VLOOKUP(K124,data,9,FALSE))</f>
        <v/>
      </c>
      <c r="M124" s="4" t="str">
        <f>IF(ISERROR(VLOOKUP(K124,data,10,FALSE)),"",VLOOKUP(K124,data,10,FALSE))</f>
        <v/>
      </c>
      <c r="N124" s="20" t="str">
        <f>IF(ISERROR(VLOOKUP(K124,data,11,FALSE)),"",VLOOKUP(K124,data,11,FALSE))</f>
        <v/>
      </c>
      <c r="O124" s="1"/>
      <c r="P124" s="4" t="str">
        <f>IF(ISERROR(VLOOKUP(O124,data,3,FALSE)),"",VLOOKUP(O124,data,3,FALSE))</f>
        <v/>
      </c>
      <c r="Q124" s="4" t="str">
        <f>IF(ISERROR(VLOOKUP(O124,data,4,FALSE)),"",VLOOKUP(O124,data,4,FALSE))</f>
        <v/>
      </c>
      <c r="R124" s="20" t="str">
        <f>IF(ISERROR(VLOOKUP(O124,data,5,FALSE)),"",VLOOKUP(O124,data,5,FALSE))</f>
        <v/>
      </c>
      <c r="S124" s="1"/>
      <c r="T124" s="4" t="str">
        <f>IF(ISERROR(VLOOKUP(S124,data,15,FALSE)),"",VLOOKUP(S124,data,15,FALSE))</f>
        <v/>
      </c>
      <c r="U124" s="4" t="str">
        <f>IF(ISERROR(VLOOKUP(S124,data,16,FALSE)),"",VLOOKUP(S124,data,16,FALSE))</f>
        <v/>
      </c>
      <c r="V124" s="20" t="str">
        <f>IF(ISERROR(VLOOKUP(S124,data,17,FALSE)),"",VLOOKUP(S124,data,17,FALSE))</f>
        <v/>
      </c>
      <c r="W124" s="1"/>
      <c r="X124" s="4" t="str">
        <f>IF(ISERROR(VLOOKUP(W124,data,18,FALSE)),"",VLOOKUP(W124,data,18,FALSE))</f>
        <v/>
      </c>
      <c r="Y124" s="4" t="str">
        <f>IF(ISERROR(VLOOKUP(W124,data,19,FALSE)),"",VLOOKUP(W124,data,19,FALSE))</f>
        <v/>
      </c>
      <c r="Z124" s="20" t="str">
        <f>IF(ISERROR(VLOOKUP(W124,data,20,FALSE)),"",VLOOKUP(W124,data,20,FALSE))</f>
        <v/>
      </c>
      <c r="AA124" s="1"/>
      <c r="AB124" s="4" t="str">
        <f>IF(ISERROR(VLOOKUP(AA124,data,21,FALSE)),"",VLOOKUP(AA124,data,21,FALSE))</f>
        <v/>
      </c>
      <c r="AC124" s="6" t="str">
        <f>IF(ISERROR(VLOOKUP(AA124,data,22,FALSE)),"",VLOOKUP(AA124,data,22,FALSE))</f>
        <v/>
      </c>
      <c r="AD124" s="6" t="str">
        <f>IF(ISERROR(VLOOKUP(AA124,data,23,FALSE)),"",VLOOKUP(AA124,data,23,FALSE))</f>
        <v/>
      </c>
      <c r="AE124" s="112"/>
      <c r="AF124" s="112"/>
      <c r="AG124" s="112"/>
    </row>
    <row r="125" spans="1:33" ht="12.75" thickBot="1">
      <c r="A125" s="113" t="s">
        <v>33</v>
      </c>
      <c r="B125" s="114" t="s">
        <v>34</v>
      </c>
      <c r="C125" s="1"/>
      <c r="D125" s="4" t="str">
        <f>IF(ISERROR(VLOOKUP(C125,data,3,FALSE)),"",VLOOKUP(C125,data,3,FALSE))</f>
        <v/>
      </c>
      <c r="E125" s="4" t="str">
        <f>IF(ISERROR(VLOOKUP(C125,data,4,FALSE)),"",VLOOKUP(C125,data,4,FALSE))</f>
        <v/>
      </c>
      <c r="F125" s="20" t="str">
        <f>IF(ISERROR(VLOOKUP(C125,data,5,FALSE)),"",VLOOKUP(C125,data,5,FALSE))</f>
        <v/>
      </c>
      <c r="G125" s="1"/>
      <c r="H125" s="4" t="str">
        <f>IF(ISERROR(VLOOKUP(G125,data,6,FALSE)),"",VLOOKUP(G125,data,6,FALSE))</f>
        <v/>
      </c>
      <c r="I125" s="4" t="str">
        <f>IF(ISERROR(VLOOKUP(G125,data,7,FALSE)),"",VLOOKUP(G125,data,7,FALSE))</f>
        <v/>
      </c>
      <c r="J125" s="20" t="str">
        <f>IF(ISERROR(VLOOKUP(G125,data,8,FALSE)),"",VLOOKUP(G125,data,8,FALSE))</f>
        <v/>
      </c>
      <c r="K125" s="1"/>
      <c r="L125" s="4" t="str">
        <f>IF(ISERROR(VLOOKUP(K125,data,9,FALSE)),"",VLOOKUP(K125,data,9,FALSE))</f>
        <v/>
      </c>
      <c r="M125" s="4" t="str">
        <f>IF(ISERROR(VLOOKUP(K125,data,10,FALSE)),"",VLOOKUP(K125,data,10,FALSE))</f>
        <v/>
      </c>
      <c r="N125" s="20" t="str">
        <f>IF(ISERROR(VLOOKUP(K125,data,11,FALSE)),"",VLOOKUP(K125,data,11,FALSE))</f>
        <v/>
      </c>
      <c r="O125" s="1"/>
      <c r="P125" s="4" t="str">
        <f>IF(ISERROR(VLOOKUP(O125,data,3,FALSE)),"",VLOOKUP(O125,data,3,FALSE))</f>
        <v/>
      </c>
      <c r="Q125" s="4" t="str">
        <f>IF(ISERROR(VLOOKUP(O125,data,4,FALSE)),"",VLOOKUP(O125,data,4,FALSE))</f>
        <v/>
      </c>
      <c r="R125" s="20" t="str">
        <f>IF(ISERROR(VLOOKUP(O125,data,5,FALSE)),"",VLOOKUP(O125,data,5,FALSE))</f>
        <v/>
      </c>
      <c r="S125" s="1"/>
      <c r="T125" s="4" t="str">
        <f>IF(ISERROR(VLOOKUP(S125,data,15,FALSE)),"",VLOOKUP(S125,data,15,FALSE))</f>
        <v/>
      </c>
      <c r="U125" s="4" t="str">
        <f>IF(ISERROR(VLOOKUP(S125,data,16,FALSE)),"",VLOOKUP(S125,data,16,FALSE))</f>
        <v/>
      </c>
      <c r="V125" s="20" t="str">
        <f>IF(ISERROR(VLOOKUP(S125,data,17,FALSE)),"",VLOOKUP(S125,data,17,FALSE))</f>
        <v/>
      </c>
      <c r="W125" s="1"/>
      <c r="X125" s="4" t="str">
        <f>IF(ISERROR(VLOOKUP(W125,data,18,FALSE)),"",VLOOKUP(W125,data,18,FALSE))</f>
        <v/>
      </c>
      <c r="Y125" s="4" t="str">
        <f>IF(ISERROR(VLOOKUP(W125,data,19,FALSE)),"",VLOOKUP(W125,data,19,FALSE))</f>
        <v/>
      </c>
      <c r="Z125" s="20" t="str">
        <f>IF(ISERROR(VLOOKUP(W125,data,20,FALSE)),"",VLOOKUP(W125,data,20,FALSE))</f>
        <v/>
      </c>
      <c r="AA125" s="1"/>
      <c r="AB125" s="4" t="str">
        <f>IF(ISERROR(VLOOKUP(AA125,data,21,FALSE)),"",VLOOKUP(AA125,data,21,FALSE))</f>
        <v/>
      </c>
      <c r="AC125" s="6" t="str">
        <f>IF(ISERROR(VLOOKUP(AA125,data,22,FALSE)),"",VLOOKUP(AA125,data,22,FALSE))</f>
        <v/>
      </c>
      <c r="AD125" s="6" t="str">
        <f>IF(ISERROR(VLOOKUP(AA125,data,23,FALSE)),"",VLOOKUP(AA125,data,23,FALSE))</f>
        <v/>
      </c>
      <c r="AE125" s="112" t="str">
        <f>IF(ISERROR(VLOOKUP(#REF!,data,13,FALSE)),"",VLOOKUP(#REF!,data,13,FALSE))</f>
        <v/>
      </c>
      <c r="AF125" s="112"/>
      <c r="AG125" s="112"/>
    </row>
    <row r="126" spans="1:33" ht="12.75" thickBot="1">
      <c r="A126" s="62"/>
      <c r="B126" s="114" t="s">
        <v>35</v>
      </c>
      <c r="C126" s="22"/>
      <c r="D126" s="115"/>
      <c r="E126" s="115"/>
      <c r="F126" s="116"/>
      <c r="G126" s="22"/>
      <c r="H126" s="115"/>
      <c r="I126" s="115"/>
      <c r="J126" s="116"/>
      <c r="K126" s="22"/>
      <c r="L126" s="115"/>
      <c r="M126" s="115"/>
      <c r="N126" s="116"/>
      <c r="O126" s="22"/>
      <c r="P126" s="115"/>
      <c r="Q126" s="115"/>
      <c r="R126" s="116"/>
      <c r="S126" s="22"/>
      <c r="T126" s="115"/>
      <c r="U126" s="115"/>
      <c r="V126" s="116"/>
      <c r="W126" s="22"/>
      <c r="X126" s="115"/>
      <c r="Y126" s="115"/>
      <c r="Z126" s="116"/>
      <c r="AA126" s="22"/>
      <c r="AB126" s="115"/>
      <c r="AC126" s="117"/>
      <c r="AD126" s="117"/>
      <c r="AE126" s="112" t="str">
        <f>IF(ISERROR(VLOOKUP(#REF!,data,13,FALSE)),"",VLOOKUP(#REF!,data,13,FALSE))</f>
        <v/>
      </c>
      <c r="AF126" s="112"/>
      <c r="AG126" s="112"/>
    </row>
    <row r="127" spans="1:33" ht="12.75" thickBot="1">
      <c r="A127" s="118" t="str">
        <f>IF(C129="ILLEGAL","ILLEGAL","")</f>
        <v/>
      </c>
      <c r="B127" s="114" t="s">
        <v>36</v>
      </c>
      <c r="C127" s="2"/>
      <c r="D127" s="5"/>
      <c r="E127" s="5"/>
      <c r="F127" s="21"/>
      <c r="G127" s="2"/>
      <c r="H127" s="5"/>
      <c r="I127" s="5"/>
      <c r="J127" s="21"/>
      <c r="K127" s="2"/>
      <c r="L127" s="5"/>
      <c r="M127" s="5"/>
      <c r="N127" s="21"/>
      <c r="O127" s="2"/>
      <c r="P127" s="5"/>
      <c r="Q127" s="5"/>
      <c r="R127" s="21"/>
      <c r="S127" s="2"/>
      <c r="T127" s="5"/>
      <c r="U127" s="5"/>
      <c r="V127" s="21"/>
      <c r="W127" s="2"/>
      <c r="X127" s="5"/>
      <c r="Y127" s="5"/>
      <c r="Z127" s="21"/>
      <c r="AA127" s="2"/>
      <c r="AB127" s="5"/>
      <c r="AC127" s="7"/>
      <c r="AD127" s="7"/>
      <c r="AE127" s="17"/>
      <c r="AF127" s="17"/>
      <c r="AG127" s="17"/>
    </row>
    <row r="128" spans="1:33" ht="16.5" thickBot="1">
      <c r="A128" s="119"/>
      <c r="B128" s="120" t="s">
        <v>37</v>
      </c>
      <c r="C128" s="3"/>
      <c r="D128" s="8">
        <f>SUM(D124:D127)</f>
        <v>0</v>
      </c>
      <c r="E128" s="8">
        <f>SUM(E124:E127)</f>
        <v>0</v>
      </c>
      <c r="F128" s="8">
        <f>SUM(F124:F127)</f>
        <v>0</v>
      </c>
      <c r="G128" s="147"/>
      <c r="H128" s="8">
        <f>SUM(H124:H127)</f>
        <v>0</v>
      </c>
      <c r="I128" s="8">
        <f>SUM(I124:I127)</f>
        <v>0</v>
      </c>
      <c r="J128" s="8">
        <f>SUM(J124:J127)</f>
        <v>0</v>
      </c>
      <c r="K128" s="147"/>
      <c r="L128" s="8">
        <f>SUM(L124:L127)</f>
        <v>0</v>
      </c>
      <c r="M128" s="8">
        <f>SUM(M124:M127)</f>
        <v>0</v>
      </c>
      <c r="N128" s="8">
        <f>SUM(N124:N127)</f>
        <v>0</v>
      </c>
      <c r="O128" s="147"/>
      <c r="P128" s="8">
        <f>SUM(P124:P127)</f>
        <v>0</v>
      </c>
      <c r="Q128" s="8">
        <f>SUM(Q124:Q127)</f>
        <v>0</v>
      </c>
      <c r="R128" s="8">
        <f>SUM(R124:R127)</f>
        <v>0</v>
      </c>
      <c r="S128" s="147"/>
      <c r="T128" s="8">
        <f>SUM(T124:T127)</f>
        <v>0</v>
      </c>
      <c r="U128" s="8">
        <f>SUM(U124:U127)</f>
        <v>0</v>
      </c>
      <c r="V128" s="8">
        <f>SUM(V124:V127)</f>
        <v>0</v>
      </c>
      <c r="W128" s="147"/>
      <c r="X128" s="8">
        <f>SUM(X124:X127)</f>
        <v>0</v>
      </c>
      <c r="Y128" s="8">
        <f>SUM(Y124:Y127)</f>
        <v>0</v>
      </c>
      <c r="Z128" s="8">
        <f>SUM(Z124:Z127)</f>
        <v>0</v>
      </c>
      <c r="AA128" s="147"/>
      <c r="AB128" s="8">
        <f>SUM(AB124:AB127)</f>
        <v>0</v>
      </c>
      <c r="AC128" s="8">
        <f>SUM(AC124:AC127)</f>
        <v>0</v>
      </c>
      <c r="AD128" s="8">
        <f>SUM(AD124:AD127)</f>
        <v>0</v>
      </c>
      <c r="AE128" s="8">
        <f>SUM(F128,J128,N128,R128,V128,Z128,AD128)</f>
        <v>0</v>
      </c>
      <c r="AF128" s="122">
        <v>0</v>
      </c>
      <c r="AG128" s="123"/>
    </row>
    <row r="129" spans="1:33" ht="15" thickBot="1">
      <c r="A129" s="124">
        <f>COUNTIF(C130:AC130,"Cannot Convert")</f>
        <v>0</v>
      </c>
      <c r="B129" s="125" t="s">
        <v>38</v>
      </c>
      <c r="C129" s="126" t="str">
        <f>IF(AND(E128&gt;$AA$1,D128&gt;$X$1),"ILLEGAL",IF(E128&gt;$AA$1,"Full-Time Driver",""))</f>
        <v/>
      </c>
      <c r="D129" s="127"/>
      <c r="E129" s="128"/>
      <c r="F129" s="127"/>
      <c r="G129" s="126" t="str">
        <f>IF(AND(I128&gt;$AA$1,H128&gt;$X$1),"ILLEGAL",IF(I128&gt;$AA$1,"Full-Time Driver",""))</f>
        <v/>
      </c>
      <c r="H129" s="127"/>
      <c r="I129" s="128"/>
      <c r="J129" s="127"/>
      <c r="K129" s="126" t="str">
        <f>IF(AND(M128&gt;$AA$1,L128&gt;$X$1),"ILLEGAL",IF(M128&gt;$AA$1,"Full-Time Driver",""))</f>
        <v/>
      </c>
      <c r="L129" s="127"/>
      <c r="M129" s="128"/>
      <c r="N129" s="127"/>
      <c r="O129" s="126" t="str">
        <f>IF(AND(Q128&gt;$AA$1,P128&gt;$X$1),"ILLEGAL",IF(Q128&gt;$AA$1,"Full-Time Driver",""))</f>
        <v/>
      </c>
      <c r="P129" s="127"/>
      <c r="Q129" s="128"/>
      <c r="R129" s="127"/>
      <c r="S129" s="126" t="str">
        <f>IF(AND(U128&gt;$AA$1,T128&gt;$X$1),"ILLEGAL",IF(U128&gt;$AA$1,"Full-Time Driver",""))</f>
        <v/>
      </c>
      <c r="T129" s="127"/>
      <c r="U129" s="128"/>
      <c r="V129" s="127"/>
      <c r="W129" s="126" t="str">
        <f>IF(AND(Y128&gt;$AA$1,X128&gt;$X$1),"ILLEGAL",IF(Y128&gt;$AA$1,"Full-Time Driver",""))</f>
        <v/>
      </c>
      <c r="X129" s="127"/>
      <c r="Y129" s="128"/>
      <c r="Z129" s="127"/>
      <c r="AA129" s="126" t="str">
        <f>IF(AND(AC128&gt;$AA$1,AB128&gt;$X$1),"ILLEGAL",IF(AC128&gt;$AA$1,"Full-Time Driver",""))</f>
        <v/>
      </c>
      <c r="AB129" s="127"/>
      <c r="AC129" s="128"/>
      <c r="AD129" s="128"/>
      <c r="AE129" s="126" t="str">
        <f>IF($AE$1&lt;AE128,"Working Time Policy Breach","Compliant to Working Time Policy")</f>
        <v>Compliant to Working Time Policy</v>
      </c>
      <c r="AF129" s="128"/>
      <c r="AG129" s="128"/>
    </row>
    <row r="130" spans="1:33" s="75" customFormat="1" ht="14.1" customHeight="1" thickTop="1" thickBot="1">
      <c r="A130" s="129" t="str">
        <f>IF(A129&gt;0,"Cannot Convert","")</f>
        <v/>
      </c>
      <c r="B130" s="135" t="s">
        <v>11</v>
      </c>
      <c r="C130" s="131" t="str">
        <f>IF(D128&gt;$X$1,"Cannot Convert","")</f>
        <v/>
      </c>
      <c r="D130" s="132"/>
      <c r="E130" s="133"/>
      <c r="F130" s="132"/>
      <c r="G130" s="131" t="str">
        <f>IF(H128&gt;$X$1,"Cannot Convert","")</f>
        <v/>
      </c>
      <c r="H130" s="132"/>
      <c r="I130" s="133"/>
      <c r="J130" s="132"/>
      <c r="K130" s="131" t="str">
        <f>IF(L128&gt;$X$1,"Cannot Convert","")</f>
        <v/>
      </c>
      <c r="L130" s="132"/>
      <c r="M130" s="133"/>
      <c r="N130" s="132"/>
      <c r="O130" s="131" t="str">
        <f>IF(P128&gt;$X$1,"Cannot Convert","")</f>
        <v/>
      </c>
      <c r="P130" s="132"/>
      <c r="Q130" s="133"/>
      <c r="R130" s="132"/>
      <c r="S130" s="131" t="str">
        <f>IF(T128&gt;$X$1,"Cannot Convert","")</f>
        <v/>
      </c>
      <c r="T130" s="132"/>
      <c r="U130" s="133"/>
      <c r="V130" s="132"/>
      <c r="W130" s="131" t="str">
        <f>IF(X128&gt;$X$1,"Cannot Convert","")</f>
        <v/>
      </c>
      <c r="X130" s="132"/>
      <c r="Y130" s="133"/>
      <c r="Z130" s="132"/>
      <c r="AA130" s="131" t="str">
        <f>IF(AB128&gt;$X$1,"Cannot Convert","")</f>
        <v/>
      </c>
      <c r="AB130" s="132"/>
      <c r="AC130" s="133"/>
      <c r="AD130" s="133"/>
      <c r="AE130" s="134" t="s">
        <v>39</v>
      </c>
      <c r="AF130" s="133"/>
      <c r="AG130" s="133"/>
    </row>
    <row r="131" spans="1:33" ht="25.5" thickTop="1" thickBot="1">
      <c r="A131" s="101" t="s">
        <v>23</v>
      </c>
      <c r="B131" s="102"/>
      <c r="C131" s="103" t="s">
        <v>24</v>
      </c>
      <c r="D131" s="104" t="s">
        <v>25</v>
      </c>
      <c r="E131" s="104" t="s">
        <v>26</v>
      </c>
      <c r="F131" s="105" t="s">
        <v>27</v>
      </c>
      <c r="G131" s="103" t="s">
        <v>24</v>
      </c>
      <c r="H131" s="104" t="s">
        <v>25</v>
      </c>
      <c r="I131" s="104" t="s">
        <v>26</v>
      </c>
      <c r="J131" s="105" t="s">
        <v>27</v>
      </c>
      <c r="K131" s="103" t="s">
        <v>24</v>
      </c>
      <c r="L131" s="104" t="s">
        <v>25</v>
      </c>
      <c r="M131" s="104" t="s">
        <v>26</v>
      </c>
      <c r="N131" s="105" t="s">
        <v>27</v>
      </c>
      <c r="O131" s="103" t="s">
        <v>24</v>
      </c>
      <c r="P131" s="104" t="s">
        <v>25</v>
      </c>
      <c r="Q131" s="104" t="s">
        <v>26</v>
      </c>
      <c r="R131" s="105" t="s">
        <v>27</v>
      </c>
      <c r="S131" s="103" t="s">
        <v>24</v>
      </c>
      <c r="T131" s="104" t="s">
        <v>25</v>
      </c>
      <c r="U131" s="104" t="s">
        <v>26</v>
      </c>
      <c r="V131" s="105" t="s">
        <v>27</v>
      </c>
      <c r="W131" s="103" t="s">
        <v>24</v>
      </c>
      <c r="X131" s="104" t="s">
        <v>25</v>
      </c>
      <c r="Y131" s="104" t="s">
        <v>26</v>
      </c>
      <c r="Z131" s="105" t="s">
        <v>27</v>
      </c>
      <c r="AA131" s="103" t="s">
        <v>24</v>
      </c>
      <c r="AB131" s="104" t="s">
        <v>25</v>
      </c>
      <c r="AC131" s="106" t="s">
        <v>26</v>
      </c>
      <c r="AD131" s="105" t="s">
        <v>27</v>
      </c>
      <c r="AE131" s="107" t="s">
        <v>28</v>
      </c>
      <c r="AF131" s="104" t="s">
        <v>29</v>
      </c>
      <c r="AG131" s="104" t="s">
        <v>30</v>
      </c>
    </row>
    <row r="132" spans="1:33" ht="12.75" thickBot="1">
      <c r="A132" s="63"/>
      <c r="B132" s="108" t="s">
        <v>32</v>
      </c>
      <c r="C132" s="1"/>
      <c r="D132" s="4" t="str">
        <f>IF(ISERROR(VLOOKUP(C132,data,3,FALSE)),"",VLOOKUP(C132,data,3,FALSE))</f>
        <v/>
      </c>
      <c r="E132" s="4" t="str">
        <f>IF(ISERROR(VLOOKUP(C132,data,4,FALSE)),"",VLOOKUP(C132,data,4,FALSE))</f>
        <v/>
      </c>
      <c r="F132" s="20" t="str">
        <f>IF(ISERROR(VLOOKUP(C132,data,5,FALSE)),"",VLOOKUP(C132,data,5,FALSE))</f>
        <v/>
      </c>
      <c r="G132" s="1"/>
      <c r="H132" s="4" t="str">
        <f>IF(ISERROR(VLOOKUP(G132,data,6,FALSE)),"",VLOOKUP(G132,data,6,FALSE))</f>
        <v/>
      </c>
      <c r="I132" s="4" t="str">
        <f>IF(ISERROR(VLOOKUP(G132,data,7,FALSE)),"",VLOOKUP(G132,data,7,FALSE))</f>
        <v/>
      </c>
      <c r="J132" s="20" t="str">
        <f>IF(ISERROR(VLOOKUP(G132,data,8,FALSE)),"",VLOOKUP(G132,data,8,FALSE))</f>
        <v/>
      </c>
      <c r="K132" s="1"/>
      <c r="L132" s="4" t="str">
        <f>IF(ISERROR(VLOOKUP(K132,data,9,FALSE)),"",VLOOKUP(K132,data,9,FALSE))</f>
        <v/>
      </c>
      <c r="M132" s="4" t="str">
        <f>IF(ISERROR(VLOOKUP(K132,data,10,FALSE)),"",VLOOKUP(K132,data,10,FALSE))</f>
        <v/>
      </c>
      <c r="N132" s="20" t="str">
        <f>IF(ISERROR(VLOOKUP(K132,data,11,FALSE)),"",VLOOKUP(K132,data,11,FALSE))</f>
        <v/>
      </c>
      <c r="O132" s="1"/>
      <c r="P132" s="4" t="str">
        <f>IF(ISERROR(VLOOKUP(O132,data,12,FALSE)),"",VLOOKUP(O132,data,12,FALSE))</f>
        <v/>
      </c>
      <c r="Q132" s="4" t="str">
        <f>IF(ISERROR(VLOOKUP(O132,data,13,FALSE)),"",VLOOKUP(O132,data,13,FALSE))</f>
        <v/>
      </c>
      <c r="R132" s="20" t="str">
        <f>IF(ISERROR(VLOOKUP(O132,data,14,FALSE)),"",VLOOKUP(O132,data,14,FALSE))</f>
        <v/>
      </c>
      <c r="S132" s="1"/>
      <c r="T132" s="4" t="str">
        <f>IF(ISERROR(VLOOKUP(S132,data,15,FALSE)),"",VLOOKUP(S132,data,15,FALSE))</f>
        <v/>
      </c>
      <c r="U132" s="4" t="str">
        <f>IF(ISERROR(VLOOKUP(S132,data,16,FALSE)),"",VLOOKUP(S132,data,16,FALSE))</f>
        <v/>
      </c>
      <c r="V132" s="20" t="str">
        <f>IF(ISERROR(VLOOKUP(S132,data,17,FALSE)),"",VLOOKUP(S132,data,17,FALSE))</f>
        <v/>
      </c>
      <c r="W132" s="1"/>
      <c r="X132" s="4" t="str">
        <f>IF(ISERROR(VLOOKUP(W132,data,18,FALSE)),"",VLOOKUP(W132,data,18,FALSE))</f>
        <v/>
      </c>
      <c r="Y132" s="4" t="str">
        <f>IF(ISERROR(VLOOKUP(W132,data,19,FALSE)),"",VLOOKUP(W132,data,19,FALSE))</f>
        <v/>
      </c>
      <c r="Z132" s="20" t="str">
        <f>IF(ISERROR(VLOOKUP(W132,data,20,FALSE)),"",VLOOKUP(W132,data,20,FALSE))</f>
        <v/>
      </c>
      <c r="AA132" s="1"/>
      <c r="AB132" s="4" t="str">
        <f>IF(ISERROR(VLOOKUP(AA132,data,21,FALSE)),"",VLOOKUP(AA132,data,21,FALSE))</f>
        <v/>
      </c>
      <c r="AC132" s="6" t="str">
        <f>IF(ISERROR(VLOOKUP(AA132,data,22,FALSE)),"",VLOOKUP(AA132,data,22,FALSE))</f>
        <v/>
      </c>
      <c r="AD132" s="6" t="str">
        <f>IF(ISERROR(VLOOKUP(AA132,data,23,FALSE)),"",VLOOKUP(AA132,data,23,FALSE))</f>
        <v/>
      </c>
      <c r="AE132" s="112"/>
      <c r="AF132" s="112"/>
      <c r="AG132" s="112"/>
    </row>
    <row r="133" spans="1:33" ht="12.75" thickBot="1">
      <c r="A133" s="113" t="s">
        <v>33</v>
      </c>
      <c r="B133" s="114" t="s">
        <v>34</v>
      </c>
      <c r="C133" s="1"/>
      <c r="D133" s="4" t="str">
        <f>IF(ISERROR(VLOOKUP(C133,data,3,FALSE)),"",VLOOKUP(C133,data,3,FALSE))</f>
        <v/>
      </c>
      <c r="E133" s="4" t="str">
        <f>IF(ISERROR(VLOOKUP(C133,data,4,FALSE)),"",VLOOKUP(C133,data,4,FALSE))</f>
        <v/>
      </c>
      <c r="F133" s="20" t="str">
        <f>IF(ISERROR(VLOOKUP(C133,data,5,FALSE)),"",VLOOKUP(C133,data,5,FALSE))</f>
        <v/>
      </c>
      <c r="G133" s="1"/>
      <c r="H133" s="4" t="str">
        <f>IF(ISERROR(VLOOKUP(G133,data,6,FALSE)),"",VLOOKUP(G133,data,6,FALSE))</f>
        <v/>
      </c>
      <c r="I133" s="4" t="str">
        <f>IF(ISERROR(VLOOKUP(G133,data,7,FALSE)),"",VLOOKUP(G133,data,7,FALSE))</f>
        <v/>
      </c>
      <c r="J133" s="20" t="str">
        <f>IF(ISERROR(VLOOKUP(G133,data,8,FALSE)),"",VLOOKUP(G133,data,8,FALSE))</f>
        <v/>
      </c>
      <c r="K133" s="1"/>
      <c r="L133" s="4" t="str">
        <f>IF(ISERROR(VLOOKUP(K133,data,9,FALSE)),"",VLOOKUP(K133,data,9,FALSE))</f>
        <v/>
      </c>
      <c r="M133" s="4" t="str">
        <f>IF(ISERROR(VLOOKUP(K133,data,10,FALSE)),"",VLOOKUP(K133,data,10,FALSE))</f>
        <v/>
      </c>
      <c r="N133" s="20" t="str">
        <f>IF(ISERROR(VLOOKUP(K133,data,11,FALSE)),"",VLOOKUP(K133,data,11,FALSE))</f>
        <v/>
      </c>
      <c r="O133" s="1"/>
      <c r="P133" s="4" t="str">
        <f>IF(ISERROR(VLOOKUP(O133,data,12,FALSE)),"",VLOOKUP(O133,data,12,FALSE))</f>
        <v/>
      </c>
      <c r="Q133" s="4" t="str">
        <f>IF(ISERROR(VLOOKUP(O133,data,13,FALSE)),"",VLOOKUP(O133,data,13,FALSE))</f>
        <v/>
      </c>
      <c r="R133" s="20" t="str">
        <f>IF(ISERROR(VLOOKUP(O133,data,14,FALSE)),"",VLOOKUP(O133,data,14,FALSE))</f>
        <v/>
      </c>
      <c r="S133" s="1"/>
      <c r="T133" s="4" t="str">
        <f>IF(ISERROR(VLOOKUP(S133,data,15,FALSE)),"",VLOOKUP(S133,data,15,FALSE))</f>
        <v/>
      </c>
      <c r="U133" s="4" t="str">
        <f>IF(ISERROR(VLOOKUP(S133,data,16,FALSE)),"",VLOOKUP(S133,data,16,FALSE))</f>
        <v/>
      </c>
      <c r="V133" s="20" t="str">
        <f>IF(ISERROR(VLOOKUP(S133,data,17,FALSE)),"",VLOOKUP(S133,data,17,FALSE))</f>
        <v/>
      </c>
      <c r="W133" s="1"/>
      <c r="X133" s="4" t="str">
        <f>IF(ISERROR(VLOOKUP(W133,data,18,FALSE)),"",VLOOKUP(W133,data,18,FALSE))</f>
        <v/>
      </c>
      <c r="Y133" s="4" t="str">
        <f>IF(ISERROR(VLOOKUP(W133,data,19,FALSE)),"",VLOOKUP(W133,data,19,FALSE))</f>
        <v/>
      </c>
      <c r="Z133" s="20" t="str">
        <f>IF(ISERROR(VLOOKUP(W133,data,20,FALSE)),"",VLOOKUP(W133,data,20,FALSE))</f>
        <v/>
      </c>
      <c r="AA133" s="1"/>
      <c r="AB133" s="4" t="str">
        <f>IF(ISERROR(VLOOKUP(AA133,data,21,FALSE)),"",VLOOKUP(AA133,data,21,FALSE))</f>
        <v/>
      </c>
      <c r="AC133" s="6" t="str">
        <f>IF(ISERROR(VLOOKUP(AA133,data,22,FALSE)),"",VLOOKUP(AA133,data,22,FALSE))</f>
        <v/>
      </c>
      <c r="AD133" s="6" t="str">
        <f>IF(ISERROR(VLOOKUP(AA133,data,23,FALSE)),"",VLOOKUP(AA133,data,23,FALSE))</f>
        <v/>
      </c>
      <c r="AE133" s="112" t="str">
        <f>IF(ISERROR(VLOOKUP(#REF!,data,13,FALSE)),"",VLOOKUP(#REF!,data,13,FALSE))</f>
        <v/>
      </c>
      <c r="AF133" s="112"/>
      <c r="AG133" s="112"/>
    </row>
    <row r="134" spans="1:33" ht="12.75" thickBot="1">
      <c r="A134" s="62"/>
      <c r="B134" s="114" t="s">
        <v>35</v>
      </c>
      <c r="C134" s="22"/>
      <c r="D134" s="115"/>
      <c r="E134" s="115"/>
      <c r="F134" s="116"/>
      <c r="G134" s="22"/>
      <c r="H134" s="115"/>
      <c r="I134" s="115"/>
      <c r="J134" s="116"/>
      <c r="K134" s="22"/>
      <c r="L134" s="115"/>
      <c r="M134" s="115"/>
      <c r="N134" s="116"/>
      <c r="O134" s="22"/>
      <c r="P134" s="115"/>
      <c r="Q134" s="115"/>
      <c r="R134" s="116"/>
      <c r="S134" s="22"/>
      <c r="T134" s="115"/>
      <c r="U134" s="115"/>
      <c r="V134" s="116"/>
      <c r="W134" s="22"/>
      <c r="X134" s="115"/>
      <c r="Y134" s="115"/>
      <c r="Z134" s="116"/>
      <c r="AA134" s="22"/>
      <c r="AB134" s="115"/>
      <c r="AC134" s="117"/>
      <c r="AD134" s="117"/>
      <c r="AE134" s="112" t="str">
        <f>IF(ISERROR(VLOOKUP(#REF!,data,13,FALSE)),"",VLOOKUP(#REF!,data,13,FALSE))</f>
        <v/>
      </c>
      <c r="AF134" s="112"/>
      <c r="AG134" s="112"/>
    </row>
    <row r="135" spans="1:33" ht="12.75" thickBot="1">
      <c r="A135" s="118" t="str">
        <f>IF(C137="ILLEGAL","ILLEGAL","")</f>
        <v/>
      </c>
      <c r="B135" s="114" t="s">
        <v>36</v>
      </c>
      <c r="C135" s="2"/>
      <c r="D135" s="5"/>
      <c r="E135" s="5"/>
      <c r="F135" s="21"/>
      <c r="G135" s="2"/>
      <c r="H135" s="5"/>
      <c r="I135" s="5"/>
      <c r="J135" s="21"/>
      <c r="K135" s="2"/>
      <c r="L135" s="5"/>
      <c r="M135" s="5"/>
      <c r="N135" s="21"/>
      <c r="O135" s="2"/>
      <c r="P135" s="5"/>
      <c r="Q135" s="5"/>
      <c r="R135" s="21"/>
      <c r="S135" s="2"/>
      <c r="T135" s="5"/>
      <c r="U135" s="5"/>
      <c r="V135" s="21"/>
      <c r="W135" s="2"/>
      <c r="X135" s="5"/>
      <c r="Y135" s="5"/>
      <c r="Z135" s="21"/>
      <c r="AA135" s="2"/>
      <c r="AB135" s="5"/>
      <c r="AC135" s="7"/>
      <c r="AD135" s="7"/>
      <c r="AE135" s="17"/>
      <c r="AF135" s="17"/>
      <c r="AG135" s="17"/>
    </row>
    <row r="136" spans="1:33" ht="16.5" thickBot="1">
      <c r="A136" s="119"/>
      <c r="B136" s="120" t="s">
        <v>37</v>
      </c>
      <c r="C136" s="3"/>
      <c r="D136" s="8">
        <f>SUM(D132:D135)</f>
        <v>0</v>
      </c>
      <c r="E136" s="8">
        <f>SUM(E132:E135)</f>
        <v>0</v>
      </c>
      <c r="F136" s="8">
        <f>SUM(F132:F135)</f>
        <v>0</v>
      </c>
      <c r="G136" s="147"/>
      <c r="H136" s="8">
        <f>SUM(H132:H135)</f>
        <v>0</v>
      </c>
      <c r="I136" s="8">
        <f>SUM(I132:I135)</f>
        <v>0</v>
      </c>
      <c r="J136" s="8">
        <f>SUM(J132:J135)</f>
        <v>0</v>
      </c>
      <c r="K136" s="147"/>
      <c r="L136" s="8">
        <f>SUM(L132:L135)</f>
        <v>0</v>
      </c>
      <c r="M136" s="8">
        <f>SUM(M132:M135)</f>
        <v>0</v>
      </c>
      <c r="N136" s="8">
        <f>SUM(N132:N135)</f>
        <v>0</v>
      </c>
      <c r="O136" s="147"/>
      <c r="P136" s="8">
        <f>SUM(P132:P135)</f>
        <v>0</v>
      </c>
      <c r="Q136" s="8">
        <f>SUM(Q132:Q135)</f>
        <v>0</v>
      </c>
      <c r="R136" s="8">
        <f>SUM(R132:R135)</f>
        <v>0</v>
      </c>
      <c r="S136" s="147"/>
      <c r="T136" s="8">
        <f>SUM(T132:T135)</f>
        <v>0</v>
      </c>
      <c r="U136" s="8">
        <f>SUM(U132:U135)</f>
        <v>0</v>
      </c>
      <c r="V136" s="8">
        <f>SUM(V132:V135)</f>
        <v>0</v>
      </c>
      <c r="W136" s="147"/>
      <c r="X136" s="8">
        <f>SUM(X132:X135)</f>
        <v>0</v>
      </c>
      <c r="Y136" s="8">
        <f>SUM(Y132:Y135)</f>
        <v>0</v>
      </c>
      <c r="Z136" s="8">
        <f>SUM(Z132:Z135)</f>
        <v>0</v>
      </c>
      <c r="AA136" s="147"/>
      <c r="AB136" s="8">
        <f>SUM(AB132:AB135)</f>
        <v>0</v>
      </c>
      <c r="AC136" s="8">
        <f>SUM(AC132:AC135)</f>
        <v>0</v>
      </c>
      <c r="AD136" s="8">
        <f>SUM(AD132:AD135)</f>
        <v>0</v>
      </c>
      <c r="AE136" s="8">
        <f>SUM(F136,J136,N136,R136,V136,Z136,AD136)</f>
        <v>0</v>
      </c>
      <c r="AF136" s="122">
        <v>0</v>
      </c>
      <c r="AG136" s="123"/>
    </row>
    <row r="137" spans="1:33" ht="15" thickBot="1">
      <c r="A137" s="124">
        <f>COUNTIF(C138:AC138,"Cannot Convert")</f>
        <v>0</v>
      </c>
      <c r="B137" s="125" t="s">
        <v>38</v>
      </c>
      <c r="C137" s="126" t="str">
        <f>IF(AND(E136&gt;$AA$1,D136&gt;$X$1),"ILLEGAL",IF(E136&gt;$AA$1,"Full-Time Driver",""))</f>
        <v/>
      </c>
      <c r="D137" s="127"/>
      <c r="E137" s="128"/>
      <c r="F137" s="127"/>
      <c r="G137" s="126" t="str">
        <f>IF(AND(I136&gt;$AA$1,H136&gt;$X$1),"ILLEGAL",IF(I136&gt;$AA$1,"Full-Time Driver",""))</f>
        <v/>
      </c>
      <c r="H137" s="127"/>
      <c r="I137" s="128"/>
      <c r="J137" s="127"/>
      <c r="K137" s="126" t="str">
        <f>IF(AND(M136&gt;$AA$1,L136&gt;$X$1),"ILLEGAL",IF(M136&gt;$AA$1,"Full-Time Driver",""))</f>
        <v/>
      </c>
      <c r="L137" s="127"/>
      <c r="M137" s="128"/>
      <c r="N137" s="127"/>
      <c r="O137" s="126" t="str">
        <f>IF(AND(Q136&gt;$AA$1,P136&gt;$X$1),"ILLEGAL",IF(Q136&gt;$AA$1,"Full-Time Driver",""))</f>
        <v/>
      </c>
      <c r="P137" s="127"/>
      <c r="Q137" s="128"/>
      <c r="R137" s="127"/>
      <c r="S137" s="126" t="str">
        <f>IF(AND(U136&gt;$AA$1,T136&gt;$X$1),"ILLEGAL",IF(U136&gt;$AA$1,"Full-Time Driver",""))</f>
        <v/>
      </c>
      <c r="T137" s="127"/>
      <c r="U137" s="128"/>
      <c r="V137" s="127"/>
      <c r="W137" s="126" t="str">
        <f>IF(AND(Y136&gt;$AA$1,X136&gt;$X$1),"ILLEGAL",IF(Y136&gt;$AA$1,"Full-Time Driver",""))</f>
        <v/>
      </c>
      <c r="X137" s="127"/>
      <c r="Y137" s="128"/>
      <c r="Z137" s="127"/>
      <c r="AA137" s="126" t="str">
        <f>IF(AND(AC136&gt;$AA$1,AB136&gt;$X$1),"ILLEGAL",IF(AC136&gt;$AA$1,"Full-Time Driver",""))</f>
        <v/>
      </c>
      <c r="AB137" s="127"/>
      <c r="AC137" s="128"/>
      <c r="AD137" s="128"/>
      <c r="AE137" s="126" t="str">
        <f>IF($AE$1&lt;AE136,"Working Time Policy Breach","Compliant to Working Time Policy")</f>
        <v>Compliant to Working Time Policy</v>
      </c>
      <c r="AF137" s="128"/>
      <c r="AG137" s="128"/>
    </row>
    <row r="138" spans="1:33" s="75" customFormat="1" ht="14.1" customHeight="1" thickTop="1" thickBot="1">
      <c r="A138" s="129" t="str">
        <f>IF(A137&gt;0,"Cannot Convert","")</f>
        <v/>
      </c>
      <c r="B138" s="135" t="s">
        <v>11</v>
      </c>
      <c r="C138" s="131" t="str">
        <f>IF(D136&gt;$X$1,"Cannot Convert","")</f>
        <v/>
      </c>
      <c r="D138" s="132"/>
      <c r="E138" s="133"/>
      <c r="F138" s="132"/>
      <c r="G138" s="131" t="str">
        <f>IF(H136&gt;$X$1,"Cannot Convert","")</f>
        <v/>
      </c>
      <c r="H138" s="132"/>
      <c r="I138" s="133"/>
      <c r="J138" s="132"/>
      <c r="K138" s="131" t="str">
        <f>IF(L136&gt;$X$1,"Cannot Convert","")</f>
        <v/>
      </c>
      <c r="L138" s="132"/>
      <c r="M138" s="133"/>
      <c r="N138" s="132"/>
      <c r="O138" s="131" t="str">
        <f>IF(P136&gt;$X$1,"Cannot Convert","")</f>
        <v/>
      </c>
      <c r="P138" s="132"/>
      <c r="Q138" s="133"/>
      <c r="R138" s="132"/>
      <c r="S138" s="131" t="str">
        <f>IF(T136&gt;$X$1,"Cannot Convert","")</f>
        <v/>
      </c>
      <c r="T138" s="132"/>
      <c r="U138" s="133"/>
      <c r="V138" s="132"/>
      <c r="W138" s="131" t="str">
        <f>IF(X136&gt;$X$1,"Cannot Convert","")</f>
        <v/>
      </c>
      <c r="X138" s="132"/>
      <c r="Y138" s="133"/>
      <c r="Z138" s="132"/>
      <c r="AA138" s="131" t="str">
        <f>IF(AB136&gt;$X$1,"Cannot Convert","")</f>
        <v/>
      </c>
      <c r="AB138" s="132"/>
      <c r="AC138" s="133"/>
      <c r="AD138" s="133"/>
      <c r="AE138" s="134" t="s">
        <v>39</v>
      </c>
      <c r="AF138" s="133"/>
      <c r="AG138" s="133"/>
    </row>
    <row r="139" spans="1:33" ht="25.5" thickTop="1" thickBot="1">
      <c r="A139" s="101" t="s">
        <v>23</v>
      </c>
      <c r="B139" s="102"/>
      <c r="C139" s="103" t="s">
        <v>24</v>
      </c>
      <c r="D139" s="104" t="s">
        <v>25</v>
      </c>
      <c r="E139" s="104" t="s">
        <v>26</v>
      </c>
      <c r="F139" s="105" t="s">
        <v>27</v>
      </c>
      <c r="G139" s="103" t="s">
        <v>24</v>
      </c>
      <c r="H139" s="104" t="s">
        <v>25</v>
      </c>
      <c r="I139" s="104" t="s">
        <v>26</v>
      </c>
      <c r="J139" s="105" t="s">
        <v>27</v>
      </c>
      <c r="K139" s="103" t="s">
        <v>24</v>
      </c>
      <c r="L139" s="104" t="s">
        <v>25</v>
      </c>
      <c r="M139" s="104" t="s">
        <v>26</v>
      </c>
      <c r="N139" s="105" t="s">
        <v>27</v>
      </c>
      <c r="O139" s="103" t="s">
        <v>24</v>
      </c>
      <c r="P139" s="104" t="s">
        <v>25</v>
      </c>
      <c r="Q139" s="104" t="s">
        <v>26</v>
      </c>
      <c r="R139" s="105" t="s">
        <v>27</v>
      </c>
      <c r="S139" s="103" t="s">
        <v>24</v>
      </c>
      <c r="T139" s="104" t="s">
        <v>25</v>
      </c>
      <c r="U139" s="104" t="s">
        <v>26</v>
      </c>
      <c r="V139" s="105" t="s">
        <v>27</v>
      </c>
      <c r="W139" s="103" t="s">
        <v>24</v>
      </c>
      <c r="X139" s="104" t="s">
        <v>25</v>
      </c>
      <c r="Y139" s="104" t="s">
        <v>26</v>
      </c>
      <c r="Z139" s="105" t="s">
        <v>27</v>
      </c>
      <c r="AA139" s="103" t="s">
        <v>24</v>
      </c>
      <c r="AB139" s="104" t="s">
        <v>25</v>
      </c>
      <c r="AC139" s="106" t="s">
        <v>26</v>
      </c>
      <c r="AD139" s="105" t="s">
        <v>27</v>
      </c>
      <c r="AE139" s="107" t="s">
        <v>28</v>
      </c>
      <c r="AF139" s="104" t="s">
        <v>29</v>
      </c>
      <c r="AG139" s="104" t="s">
        <v>30</v>
      </c>
    </row>
    <row r="140" spans="1:33" ht="12.75" thickBot="1">
      <c r="A140" s="63"/>
      <c r="B140" s="108" t="s">
        <v>32</v>
      </c>
      <c r="C140" s="1"/>
      <c r="D140" s="4" t="str">
        <f>IF(ISERROR(VLOOKUP(C140,data,3,FALSE)),"",VLOOKUP(C140,data,3,FALSE))</f>
        <v/>
      </c>
      <c r="E140" s="4" t="str">
        <f>IF(ISERROR(VLOOKUP(C140,data,4,FALSE)),"",VLOOKUP(C140,data,4,FALSE))</f>
        <v/>
      </c>
      <c r="F140" s="20" t="str">
        <f>IF(ISERROR(VLOOKUP(C140,data,5,FALSE)),"",VLOOKUP(C140,data,5,FALSE))</f>
        <v/>
      </c>
      <c r="G140" s="1"/>
      <c r="H140" s="4" t="str">
        <f>IF(ISERROR(VLOOKUP(G140,data,6,FALSE)),"",VLOOKUP(G140,data,6,FALSE))</f>
        <v/>
      </c>
      <c r="I140" s="4" t="str">
        <f>IF(ISERROR(VLOOKUP(G140,data,7,FALSE)),"",VLOOKUP(G140,data,7,FALSE))</f>
        <v/>
      </c>
      <c r="J140" s="20" t="str">
        <f>IF(ISERROR(VLOOKUP(G140,data,8,FALSE)),"",VLOOKUP(G140,data,8,FALSE))</f>
        <v/>
      </c>
      <c r="K140" s="1"/>
      <c r="L140" s="4" t="str">
        <f>IF(ISERROR(VLOOKUP(K140,data,9,FALSE)),"",VLOOKUP(K140,data,9,FALSE))</f>
        <v/>
      </c>
      <c r="M140" s="4" t="str">
        <f>IF(ISERROR(VLOOKUP(K140,data,10,FALSE)),"",VLOOKUP(K140,data,10,FALSE))</f>
        <v/>
      </c>
      <c r="N140" s="20" t="str">
        <f>IF(ISERROR(VLOOKUP(K140,data,11,FALSE)),"",VLOOKUP(K140,data,11,FALSE))</f>
        <v/>
      </c>
      <c r="O140" s="1"/>
      <c r="P140" s="4" t="str">
        <f>IF(ISERROR(VLOOKUP(O140,data,12,FALSE)),"",VLOOKUP(O140,data,12,FALSE))</f>
        <v/>
      </c>
      <c r="Q140" s="4" t="str">
        <f>IF(ISERROR(VLOOKUP(O140,data,13,FALSE)),"",VLOOKUP(O140,data,13,FALSE))</f>
        <v/>
      </c>
      <c r="R140" s="20" t="str">
        <f>IF(ISERROR(VLOOKUP(O140,data,14,FALSE)),"",VLOOKUP(O140,data,14,FALSE))</f>
        <v/>
      </c>
      <c r="S140" s="1"/>
      <c r="T140" s="4" t="str">
        <f>IF(ISERROR(VLOOKUP(S140,data,15,FALSE)),"",VLOOKUP(S140,data,15,FALSE))</f>
        <v/>
      </c>
      <c r="U140" s="4" t="str">
        <f>IF(ISERROR(VLOOKUP(S140,data,16,FALSE)),"",VLOOKUP(S140,data,16,FALSE))</f>
        <v/>
      </c>
      <c r="V140" s="20" t="str">
        <f>IF(ISERROR(VLOOKUP(S140,data,17,FALSE)),"",VLOOKUP(S140,data,17,FALSE))</f>
        <v/>
      </c>
      <c r="W140" s="1"/>
      <c r="X140" s="4" t="str">
        <f>IF(ISERROR(VLOOKUP(W140,data,18,FALSE)),"",VLOOKUP(W140,data,18,FALSE))</f>
        <v/>
      </c>
      <c r="Y140" s="4" t="str">
        <f>IF(ISERROR(VLOOKUP(W140,data,19,FALSE)),"",VLOOKUP(W140,data,19,FALSE))</f>
        <v/>
      </c>
      <c r="Z140" s="20" t="str">
        <f>IF(ISERROR(VLOOKUP(W140,data,20,FALSE)),"",VLOOKUP(W140,data,20,FALSE))</f>
        <v/>
      </c>
      <c r="AA140" s="1"/>
      <c r="AB140" s="4" t="str">
        <f>IF(ISERROR(VLOOKUP(AA140,data,21,FALSE)),"",VLOOKUP(AA140,data,21,FALSE))</f>
        <v/>
      </c>
      <c r="AC140" s="6" t="str">
        <f>IF(ISERROR(VLOOKUP(AA140,data,22,FALSE)),"",VLOOKUP(AA140,data,22,FALSE))</f>
        <v/>
      </c>
      <c r="AD140" s="6" t="str">
        <f>IF(ISERROR(VLOOKUP(AA140,data,23,FALSE)),"",VLOOKUP(AA140,data,23,FALSE))</f>
        <v/>
      </c>
      <c r="AE140" s="112"/>
      <c r="AF140" s="112"/>
      <c r="AG140" s="112"/>
    </row>
    <row r="141" spans="1:33" ht="12.75" thickBot="1">
      <c r="A141" s="113" t="s">
        <v>33</v>
      </c>
      <c r="B141" s="114" t="s">
        <v>34</v>
      </c>
      <c r="C141" s="1"/>
      <c r="D141" s="4" t="str">
        <f>IF(ISERROR(VLOOKUP(C141,data,3,FALSE)),"",VLOOKUP(C141,data,3,FALSE))</f>
        <v/>
      </c>
      <c r="E141" s="4" t="str">
        <f>IF(ISERROR(VLOOKUP(C141,data,4,FALSE)),"",VLOOKUP(C141,data,4,FALSE))</f>
        <v/>
      </c>
      <c r="F141" s="20" t="str">
        <f>IF(ISERROR(VLOOKUP(C141,data,5,FALSE)),"",VLOOKUP(C141,data,5,FALSE))</f>
        <v/>
      </c>
      <c r="G141" s="1"/>
      <c r="H141" s="4" t="str">
        <f>IF(ISERROR(VLOOKUP(G141,data,6,FALSE)),"",VLOOKUP(G141,data,6,FALSE))</f>
        <v/>
      </c>
      <c r="I141" s="4" t="str">
        <f>IF(ISERROR(VLOOKUP(G141,data,7,FALSE)),"",VLOOKUP(G141,data,7,FALSE))</f>
        <v/>
      </c>
      <c r="J141" s="20" t="str">
        <f>IF(ISERROR(VLOOKUP(G141,data,8,FALSE)),"",VLOOKUP(G141,data,8,FALSE))</f>
        <v/>
      </c>
      <c r="K141" s="1"/>
      <c r="L141" s="4" t="str">
        <f>IF(ISERROR(VLOOKUP(K141,data,9,FALSE)),"",VLOOKUP(K141,data,9,FALSE))</f>
        <v/>
      </c>
      <c r="M141" s="4" t="str">
        <f>IF(ISERROR(VLOOKUP(K141,data,10,FALSE)),"",VLOOKUP(K141,data,10,FALSE))</f>
        <v/>
      </c>
      <c r="N141" s="20" t="str">
        <f>IF(ISERROR(VLOOKUP(K141,data,11,FALSE)),"",VLOOKUP(K141,data,11,FALSE))</f>
        <v/>
      </c>
      <c r="O141" s="1"/>
      <c r="P141" s="4" t="str">
        <f>IF(ISERROR(VLOOKUP(O141,data,12,FALSE)),"",VLOOKUP(O141,data,12,FALSE))</f>
        <v/>
      </c>
      <c r="Q141" s="4" t="str">
        <f>IF(ISERROR(VLOOKUP(O141,data,13,FALSE)),"",VLOOKUP(O141,data,13,FALSE))</f>
        <v/>
      </c>
      <c r="R141" s="20" t="str">
        <f>IF(ISERROR(VLOOKUP(O141,data,14,FALSE)),"",VLOOKUP(O141,data,14,FALSE))</f>
        <v/>
      </c>
      <c r="S141" s="1"/>
      <c r="T141" s="4" t="str">
        <f>IF(ISERROR(VLOOKUP(S141,data,15,FALSE)),"",VLOOKUP(S141,data,15,FALSE))</f>
        <v/>
      </c>
      <c r="U141" s="4" t="str">
        <f>IF(ISERROR(VLOOKUP(S141,data,16,FALSE)),"",VLOOKUP(S141,data,16,FALSE))</f>
        <v/>
      </c>
      <c r="V141" s="20" t="str">
        <f>IF(ISERROR(VLOOKUP(S141,data,17,FALSE)),"",VLOOKUP(S141,data,17,FALSE))</f>
        <v/>
      </c>
      <c r="W141" s="1"/>
      <c r="X141" s="4" t="str">
        <f>IF(ISERROR(VLOOKUP(W141,data,18,FALSE)),"",VLOOKUP(W141,data,18,FALSE))</f>
        <v/>
      </c>
      <c r="Y141" s="4" t="str">
        <f>IF(ISERROR(VLOOKUP(W141,data,19,FALSE)),"",VLOOKUP(W141,data,19,FALSE))</f>
        <v/>
      </c>
      <c r="Z141" s="20" t="str">
        <f>IF(ISERROR(VLOOKUP(W141,data,20,FALSE)),"",VLOOKUP(W141,data,20,FALSE))</f>
        <v/>
      </c>
      <c r="AA141" s="1"/>
      <c r="AB141" s="4" t="str">
        <f>IF(ISERROR(VLOOKUP(AA141,data,21,FALSE)),"",VLOOKUP(AA141,data,21,FALSE))</f>
        <v/>
      </c>
      <c r="AC141" s="6" t="str">
        <f>IF(ISERROR(VLOOKUP(AA141,data,22,FALSE)),"",VLOOKUP(AA141,data,22,FALSE))</f>
        <v/>
      </c>
      <c r="AD141" s="6" t="str">
        <f>IF(ISERROR(VLOOKUP(AA141,data,23,FALSE)),"",VLOOKUP(AA141,data,23,FALSE))</f>
        <v/>
      </c>
      <c r="AE141" s="112" t="str">
        <f>IF(ISERROR(VLOOKUP(#REF!,data,13,FALSE)),"",VLOOKUP(#REF!,data,13,FALSE))</f>
        <v/>
      </c>
      <c r="AF141" s="112"/>
      <c r="AG141" s="112"/>
    </row>
    <row r="142" spans="1:33" ht="12.75" thickBot="1">
      <c r="A142" s="62"/>
      <c r="B142" s="114" t="s">
        <v>35</v>
      </c>
      <c r="C142" s="22"/>
      <c r="D142" s="115"/>
      <c r="E142" s="115"/>
      <c r="F142" s="116"/>
      <c r="G142" s="22"/>
      <c r="H142" s="115"/>
      <c r="I142" s="115"/>
      <c r="J142" s="116"/>
      <c r="K142" s="22"/>
      <c r="L142" s="115"/>
      <c r="M142" s="115"/>
      <c r="N142" s="116"/>
      <c r="O142" s="22"/>
      <c r="P142" s="115"/>
      <c r="Q142" s="115"/>
      <c r="R142" s="116"/>
      <c r="S142" s="22"/>
      <c r="T142" s="115"/>
      <c r="U142" s="115"/>
      <c r="V142" s="116"/>
      <c r="W142" s="22"/>
      <c r="X142" s="115"/>
      <c r="Y142" s="115"/>
      <c r="Z142" s="116"/>
      <c r="AA142" s="22"/>
      <c r="AB142" s="115"/>
      <c r="AC142" s="117"/>
      <c r="AD142" s="117"/>
      <c r="AE142" s="112" t="str">
        <f>IF(ISERROR(VLOOKUP(#REF!,data,13,FALSE)),"",VLOOKUP(#REF!,data,13,FALSE))</f>
        <v/>
      </c>
      <c r="AF142" s="112"/>
      <c r="AG142" s="112"/>
    </row>
    <row r="143" spans="1:33" ht="12.75" thickBot="1">
      <c r="A143" s="118" t="str">
        <f>IF(C145="ILLEGAL","ILLEGAL","")</f>
        <v/>
      </c>
      <c r="B143" s="114" t="s">
        <v>36</v>
      </c>
      <c r="C143" s="2"/>
      <c r="D143" s="5"/>
      <c r="E143" s="5"/>
      <c r="F143" s="21"/>
      <c r="G143" s="2"/>
      <c r="H143" s="5"/>
      <c r="I143" s="5"/>
      <c r="J143" s="21"/>
      <c r="K143" s="2"/>
      <c r="L143" s="5"/>
      <c r="M143" s="5"/>
      <c r="N143" s="21"/>
      <c r="O143" s="2"/>
      <c r="P143" s="5"/>
      <c r="Q143" s="5"/>
      <c r="R143" s="21"/>
      <c r="S143" s="2"/>
      <c r="T143" s="5"/>
      <c r="U143" s="5"/>
      <c r="V143" s="21"/>
      <c r="W143" s="2"/>
      <c r="X143" s="5"/>
      <c r="Y143" s="5"/>
      <c r="Z143" s="21"/>
      <c r="AA143" s="2"/>
      <c r="AB143" s="5"/>
      <c r="AC143" s="7"/>
      <c r="AD143" s="7"/>
      <c r="AE143" s="17"/>
      <c r="AF143" s="17"/>
      <c r="AG143" s="17"/>
    </row>
    <row r="144" spans="1:33" ht="16.5" thickBot="1">
      <c r="A144" s="119"/>
      <c r="B144" s="120" t="s">
        <v>37</v>
      </c>
      <c r="C144" s="3"/>
      <c r="D144" s="8">
        <f>SUM(D140:D143)</f>
        <v>0</v>
      </c>
      <c r="E144" s="8">
        <f>SUM(E140:E143)</f>
        <v>0</v>
      </c>
      <c r="F144" s="8">
        <f>SUM(F140:F143)</f>
        <v>0</v>
      </c>
      <c r="G144" s="147"/>
      <c r="H144" s="8">
        <f>SUM(H140:H143)</f>
        <v>0</v>
      </c>
      <c r="I144" s="8">
        <f>SUM(I140:I143)</f>
        <v>0</v>
      </c>
      <c r="J144" s="8">
        <f>SUM(J140:J143)</f>
        <v>0</v>
      </c>
      <c r="K144" s="147"/>
      <c r="L144" s="8">
        <f>SUM(L140:L143)</f>
        <v>0</v>
      </c>
      <c r="M144" s="8">
        <f>SUM(M140:M143)</f>
        <v>0</v>
      </c>
      <c r="N144" s="8">
        <f>SUM(N140:N143)</f>
        <v>0</v>
      </c>
      <c r="O144" s="147"/>
      <c r="P144" s="8">
        <f>SUM(P140:P143)</f>
        <v>0</v>
      </c>
      <c r="Q144" s="8">
        <f>SUM(Q140:Q143)</f>
        <v>0</v>
      </c>
      <c r="R144" s="8">
        <f>SUM(R140:R143)</f>
        <v>0</v>
      </c>
      <c r="S144" s="147"/>
      <c r="T144" s="8">
        <f>SUM(T140:T143)</f>
        <v>0</v>
      </c>
      <c r="U144" s="8">
        <f>SUM(U140:U143)</f>
        <v>0</v>
      </c>
      <c r="V144" s="8">
        <f>SUM(V140:V143)</f>
        <v>0</v>
      </c>
      <c r="W144" s="147"/>
      <c r="X144" s="8">
        <f>SUM(X140:X143)</f>
        <v>0</v>
      </c>
      <c r="Y144" s="8">
        <f>SUM(Y140:Y143)</f>
        <v>0</v>
      </c>
      <c r="Z144" s="8">
        <f>SUM(Z140:Z143)</f>
        <v>0</v>
      </c>
      <c r="AA144" s="147"/>
      <c r="AB144" s="8">
        <f>SUM(AB140:AB143)</f>
        <v>0</v>
      </c>
      <c r="AC144" s="8">
        <f>SUM(AC140:AC143)</f>
        <v>0</v>
      </c>
      <c r="AD144" s="8">
        <f>SUM(AD140:AD143)</f>
        <v>0</v>
      </c>
      <c r="AE144" s="8">
        <f>SUM(F144,J144,N144,R144,V144,Z144,AD144)</f>
        <v>0</v>
      </c>
      <c r="AF144" s="122">
        <v>0</v>
      </c>
      <c r="AG144" s="123"/>
    </row>
    <row r="145" spans="1:33" ht="15" thickBot="1">
      <c r="A145" s="124">
        <f>COUNTIF(C146:AC146,"Cannot Convert")</f>
        <v>0</v>
      </c>
      <c r="B145" s="125" t="s">
        <v>38</v>
      </c>
      <c r="C145" s="126" t="str">
        <f>IF(AND(E144&gt;$AA$1,D144&gt;$X$1),"ILLEGAL",IF(E144&gt;$AA$1,"Full-Time Driver",""))</f>
        <v/>
      </c>
      <c r="D145" s="127"/>
      <c r="E145" s="128"/>
      <c r="F145" s="127"/>
      <c r="G145" s="126" t="str">
        <f>IF(AND(I144&gt;$AA$1,H144&gt;$X$1),"ILLEGAL",IF(I144&gt;$AA$1,"Full-Time Driver",""))</f>
        <v/>
      </c>
      <c r="H145" s="127"/>
      <c r="I145" s="128"/>
      <c r="J145" s="127"/>
      <c r="K145" s="126" t="str">
        <f>IF(AND(M144&gt;$AA$1,L144&gt;$X$1),"ILLEGAL",IF(M144&gt;$AA$1,"Full-Time Driver",""))</f>
        <v/>
      </c>
      <c r="L145" s="127"/>
      <c r="M145" s="128"/>
      <c r="N145" s="127"/>
      <c r="O145" s="126" t="str">
        <f>IF(AND(Q144&gt;$AA$1,P144&gt;$X$1),"ILLEGAL",IF(Q144&gt;$AA$1,"Full-Time Driver",""))</f>
        <v/>
      </c>
      <c r="P145" s="127"/>
      <c r="Q145" s="128"/>
      <c r="R145" s="127"/>
      <c r="S145" s="126" t="str">
        <f>IF(AND(U144&gt;$AA$1,T144&gt;$X$1),"ILLEGAL",IF(U144&gt;$AA$1,"Full-Time Driver",""))</f>
        <v/>
      </c>
      <c r="T145" s="127"/>
      <c r="U145" s="128"/>
      <c r="V145" s="127"/>
      <c r="W145" s="126" t="str">
        <f>IF(AND(Y144&gt;$AA$1,X144&gt;$X$1),"ILLEGAL",IF(Y144&gt;$AA$1,"Full-Time Driver",""))</f>
        <v/>
      </c>
      <c r="X145" s="127"/>
      <c r="Y145" s="128"/>
      <c r="Z145" s="127"/>
      <c r="AA145" s="126" t="str">
        <f>IF(AND(AC144&gt;$AA$1,AB144&gt;$X$1),"ILLEGAL",IF(AC144&gt;$AA$1,"Full-Time Driver",""))</f>
        <v/>
      </c>
      <c r="AB145" s="127"/>
      <c r="AC145" s="128"/>
      <c r="AD145" s="128"/>
      <c r="AE145" s="126" t="str">
        <f>IF($AE$1&lt;AE144,"Working Time Policy Breach","Compliant to Working Time Policy")</f>
        <v>Compliant to Working Time Policy</v>
      </c>
      <c r="AF145" s="128"/>
      <c r="AG145" s="128"/>
    </row>
    <row r="146" spans="1:33" s="75" customFormat="1" ht="14.1" customHeight="1" thickTop="1" thickBot="1">
      <c r="A146" s="129" t="str">
        <f>IF(A145&gt;0,"Cannot Convert","")</f>
        <v/>
      </c>
      <c r="B146" s="135" t="s">
        <v>11</v>
      </c>
      <c r="C146" s="131" t="str">
        <f>IF(D144&gt;$X$1,"Cannot Convert","")</f>
        <v/>
      </c>
      <c r="D146" s="132"/>
      <c r="E146" s="133"/>
      <c r="F146" s="132"/>
      <c r="G146" s="131" t="str">
        <f>IF(H144&gt;$X$1,"Cannot Convert","")</f>
        <v/>
      </c>
      <c r="H146" s="132"/>
      <c r="I146" s="133"/>
      <c r="J146" s="132"/>
      <c r="K146" s="131" t="str">
        <f>IF(L144&gt;$X$1,"Cannot Convert","")</f>
        <v/>
      </c>
      <c r="L146" s="132"/>
      <c r="M146" s="133"/>
      <c r="N146" s="105"/>
      <c r="O146" s="131" t="str">
        <f>IF(P144&gt;$X$1,"Cannot Convert","")</f>
        <v/>
      </c>
      <c r="P146" s="132"/>
      <c r="Q146" s="133"/>
      <c r="R146" s="132"/>
      <c r="S146" s="131" t="str">
        <f>IF(T144&gt;$X$1,"Cannot Convert","")</f>
        <v/>
      </c>
      <c r="T146" s="132"/>
      <c r="U146" s="133"/>
      <c r="V146" s="132"/>
      <c r="W146" s="131" t="str">
        <f>IF(X144&gt;$X$1,"Cannot Convert","")</f>
        <v/>
      </c>
      <c r="X146" s="132"/>
      <c r="Y146" s="133"/>
      <c r="Z146" s="132"/>
      <c r="AA146" s="131" t="str">
        <f>IF(AB144&gt;$X$1,"Cannot Convert","")</f>
        <v/>
      </c>
      <c r="AB146" s="132"/>
      <c r="AC146" s="133"/>
      <c r="AD146" s="133"/>
      <c r="AE146" s="134" t="s">
        <v>39</v>
      </c>
      <c r="AF146" s="133"/>
      <c r="AG146" s="133"/>
    </row>
    <row r="147" spans="1:33" ht="25.5" thickTop="1" thickBot="1">
      <c r="A147" s="101" t="s">
        <v>23</v>
      </c>
      <c r="B147" s="102"/>
      <c r="C147" s="103" t="s">
        <v>24</v>
      </c>
      <c r="D147" s="104" t="s">
        <v>25</v>
      </c>
      <c r="E147" s="104" t="s">
        <v>26</v>
      </c>
      <c r="F147" s="105" t="s">
        <v>27</v>
      </c>
      <c r="G147" s="103" t="s">
        <v>24</v>
      </c>
      <c r="H147" s="104" t="s">
        <v>25</v>
      </c>
      <c r="I147" s="104" t="s">
        <v>26</v>
      </c>
      <c r="J147" s="105" t="s">
        <v>27</v>
      </c>
      <c r="K147" s="103" t="s">
        <v>24</v>
      </c>
      <c r="L147" s="104" t="s">
        <v>25</v>
      </c>
      <c r="M147" s="104" t="s">
        <v>26</v>
      </c>
      <c r="N147" s="105" t="s">
        <v>27</v>
      </c>
      <c r="O147" s="103" t="s">
        <v>24</v>
      </c>
      <c r="P147" s="104" t="s">
        <v>25</v>
      </c>
      <c r="Q147" s="104" t="s">
        <v>26</v>
      </c>
      <c r="R147" s="105" t="s">
        <v>27</v>
      </c>
      <c r="S147" s="103" t="s">
        <v>24</v>
      </c>
      <c r="T147" s="104" t="s">
        <v>25</v>
      </c>
      <c r="U147" s="104" t="s">
        <v>26</v>
      </c>
      <c r="V147" s="105" t="s">
        <v>27</v>
      </c>
      <c r="W147" s="103" t="s">
        <v>24</v>
      </c>
      <c r="X147" s="104" t="s">
        <v>25</v>
      </c>
      <c r="Y147" s="104" t="s">
        <v>26</v>
      </c>
      <c r="Z147" s="105" t="s">
        <v>27</v>
      </c>
      <c r="AA147" s="103" t="s">
        <v>24</v>
      </c>
      <c r="AB147" s="104" t="s">
        <v>25</v>
      </c>
      <c r="AC147" s="106" t="s">
        <v>26</v>
      </c>
      <c r="AD147" s="105" t="s">
        <v>27</v>
      </c>
      <c r="AE147" s="107" t="s">
        <v>28</v>
      </c>
      <c r="AF147" s="104" t="s">
        <v>29</v>
      </c>
      <c r="AG147" s="104" t="s">
        <v>30</v>
      </c>
    </row>
    <row r="148" spans="1:33" ht="12.75" thickBot="1">
      <c r="A148" s="63"/>
      <c r="B148" s="108" t="s">
        <v>32</v>
      </c>
      <c r="C148" s="1"/>
      <c r="D148" s="4" t="str">
        <f>IF(ISERROR(VLOOKUP(C148,data,3,FALSE)),"",VLOOKUP(C148,data,3,FALSE))</f>
        <v/>
      </c>
      <c r="E148" s="4" t="str">
        <f>IF(ISERROR(VLOOKUP(C148,data,4,FALSE)),"",VLOOKUP(C148,data,4,FALSE))</f>
        <v/>
      </c>
      <c r="F148" s="20" t="str">
        <f>IF(ISERROR(VLOOKUP(C148,data,5,FALSE)),"",VLOOKUP(C148,data,5,FALSE))</f>
        <v/>
      </c>
      <c r="G148" s="1"/>
      <c r="H148" s="4" t="str">
        <f>IF(ISERROR(VLOOKUP(G148,data,6,FALSE)),"",VLOOKUP(G148,data,6,FALSE))</f>
        <v/>
      </c>
      <c r="I148" s="4" t="str">
        <f>IF(ISERROR(VLOOKUP(G148,data,7,FALSE)),"",VLOOKUP(G148,data,7,FALSE))</f>
        <v/>
      </c>
      <c r="J148" s="20" t="str">
        <f>IF(ISERROR(VLOOKUP(G148,data,8,FALSE)),"",VLOOKUP(G148,data,8,FALSE))</f>
        <v/>
      </c>
      <c r="K148" s="1"/>
      <c r="L148" s="4" t="str">
        <f>IF(ISERROR(VLOOKUP(K148,data,9,FALSE)),"",VLOOKUP(K148,data,9,FALSE))</f>
        <v/>
      </c>
      <c r="M148" s="4" t="str">
        <f>IF(ISERROR(VLOOKUP(K148,data,10,FALSE)),"",VLOOKUP(K148,data,10,FALSE))</f>
        <v/>
      </c>
      <c r="N148" s="20" t="str">
        <f>IF(ISERROR(VLOOKUP(K148,data,11,FALSE)),"",VLOOKUP(K148,data,11,FALSE))</f>
        <v/>
      </c>
      <c r="O148" s="1"/>
      <c r="P148" s="4" t="str">
        <f>IF(ISERROR(VLOOKUP(O148,data,12,FALSE)),"",VLOOKUP(O148,data,12,FALSE))</f>
        <v/>
      </c>
      <c r="Q148" s="4" t="str">
        <f>IF(ISERROR(VLOOKUP(O148,data,13,FALSE)),"",VLOOKUP(O148,data,13,FALSE))</f>
        <v/>
      </c>
      <c r="R148" s="20" t="str">
        <f>IF(ISERROR(VLOOKUP(O148,data,14,FALSE)),"",VLOOKUP(O148,data,14,FALSE))</f>
        <v/>
      </c>
      <c r="S148" s="1"/>
      <c r="T148" s="4" t="str">
        <f>IF(ISERROR(VLOOKUP(S148,data,15,FALSE)),"",VLOOKUP(S148,data,15,FALSE))</f>
        <v/>
      </c>
      <c r="U148" s="4" t="str">
        <f>IF(ISERROR(VLOOKUP(S148,data,16,FALSE)),"",VLOOKUP(S148,data,16,FALSE))</f>
        <v/>
      </c>
      <c r="V148" s="20" t="str">
        <f>IF(ISERROR(VLOOKUP(S148,data,17,FALSE)),"",VLOOKUP(S148,data,17,FALSE))</f>
        <v/>
      </c>
      <c r="W148" s="1"/>
      <c r="X148" s="4" t="str">
        <f>IF(ISERROR(VLOOKUP(W148,data,18,FALSE)),"",VLOOKUP(W148,data,18,FALSE))</f>
        <v/>
      </c>
      <c r="Y148" s="4" t="str">
        <f>IF(ISERROR(VLOOKUP(W148,data,19,FALSE)),"",VLOOKUP(W148,data,19,FALSE))</f>
        <v/>
      </c>
      <c r="Z148" s="20" t="str">
        <f>IF(ISERROR(VLOOKUP(W148,data,20,FALSE)),"",VLOOKUP(W148,data,20,FALSE))</f>
        <v/>
      </c>
      <c r="AA148" s="1"/>
      <c r="AB148" s="4" t="str">
        <f>IF(ISERROR(VLOOKUP(AA148,data,21,FALSE)),"",VLOOKUP(AA148,data,21,FALSE))</f>
        <v/>
      </c>
      <c r="AC148" s="6" t="str">
        <f>IF(ISERROR(VLOOKUP(AA148,data,22,FALSE)),"",VLOOKUP(AA148,data,22,FALSE))</f>
        <v/>
      </c>
      <c r="AD148" s="6" t="str">
        <f>IF(ISERROR(VLOOKUP(AA148,data,23,FALSE)),"",VLOOKUP(AA148,data,23,FALSE))</f>
        <v/>
      </c>
      <c r="AE148" s="112"/>
      <c r="AF148" s="112"/>
      <c r="AG148" s="112"/>
    </row>
    <row r="149" spans="1:33" ht="12.75" thickBot="1">
      <c r="A149" s="113" t="s">
        <v>33</v>
      </c>
      <c r="B149" s="114" t="s">
        <v>34</v>
      </c>
      <c r="C149" s="1"/>
      <c r="D149" s="4" t="str">
        <f>IF(ISERROR(VLOOKUP(C149,data,3,FALSE)),"",VLOOKUP(C149,data,3,FALSE))</f>
        <v/>
      </c>
      <c r="E149" s="4" t="str">
        <f>IF(ISERROR(VLOOKUP(C149,data,4,FALSE)),"",VLOOKUP(C149,data,4,FALSE))</f>
        <v/>
      </c>
      <c r="F149" s="20" t="str">
        <f>IF(ISERROR(VLOOKUP(C149,data,5,FALSE)),"",VLOOKUP(C149,data,5,FALSE))</f>
        <v/>
      </c>
      <c r="G149" s="1"/>
      <c r="H149" s="4" t="str">
        <f>IF(ISERROR(VLOOKUP(G149,data,6,FALSE)),"",VLOOKUP(G149,data,6,FALSE))</f>
        <v/>
      </c>
      <c r="I149" s="4" t="str">
        <f>IF(ISERROR(VLOOKUP(G149,data,7,FALSE)),"",VLOOKUP(G149,data,7,FALSE))</f>
        <v/>
      </c>
      <c r="J149" s="20" t="str">
        <f>IF(ISERROR(VLOOKUP(G149,data,8,FALSE)),"",VLOOKUP(G149,data,8,FALSE))</f>
        <v/>
      </c>
      <c r="K149" s="1"/>
      <c r="L149" s="4" t="str">
        <f>IF(ISERROR(VLOOKUP(K149,data,9,FALSE)),"",VLOOKUP(K149,data,9,FALSE))</f>
        <v/>
      </c>
      <c r="M149" s="4" t="str">
        <f>IF(ISERROR(VLOOKUP(K149,data,10,FALSE)),"",VLOOKUP(K149,data,10,FALSE))</f>
        <v/>
      </c>
      <c r="N149" s="20" t="str">
        <f>IF(ISERROR(VLOOKUP(K149,data,11,FALSE)),"",VLOOKUP(K149,data,11,FALSE))</f>
        <v/>
      </c>
      <c r="O149" s="1"/>
      <c r="P149" s="4" t="str">
        <f>IF(ISERROR(VLOOKUP(O149,data,12,FALSE)),"",VLOOKUP(O149,data,12,FALSE))</f>
        <v/>
      </c>
      <c r="Q149" s="4" t="str">
        <f>IF(ISERROR(VLOOKUP(O149,data,13,FALSE)),"",VLOOKUP(O149,data,13,FALSE))</f>
        <v/>
      </c>
      <c r="R149" s="20" t="str">
        <f>IF(ISERROR(VLOOKUP(O149,data,14,FALSE)),"",VLOOKUP(O149,data,14,FALSE))</f>
        <v/>
      </c>
      <c r="S149" s="1"/>
      <c r="T149" s="4" t="str">
        <f>IF(ISERROR(VLOOKUP(S149,data,15,FALSE)),"",VLOOKUP(S149,data,15,FALSE))</f>
        <v/>
      </c>
      <c r="U149" s="4" t="str">
        <f>IF(ISERROR(VLOOKUP(S149,data,16,FALSE)),"",VLOOKUP(S149,data,16,FALSE))</f>
        <v/>
      </c>
      <c r="V149" s="20" t="str">
        <f>IF(ISERROR(VLOOKUP(S149,data,17,FALSE)),"",VLOOKUP(S149,data,17,FALSE))</f>
        <v/>
      </c>
      <c r="W149" s="1"/>
      <c r="X149" s="4" t="str">
        <f>IF(ISERROR(VLOOKUP(W149,data,18,FALSE)),"",VLOOKUP(W149,data,18,FALSE))</f>
        <v/>
      </c>
      <c r="Y149" s="4" t="str">
        <f>IF(ISERROR(VLOOKUP(W149,data,19,FALSE)),"",VLOOKUP(W149,data,19,FALSE))</f>
        <v/>
      </c>
      <c r="Z149" s="20" t="str">
        <f>IF(ISERROR(VLOOKUP(W149,data,20,FALSE)),"",VLOOKUP(W149,data,20,FALSE))</f>
        <v/>
      </c>
      <c r="AA149" s="1"/>
      <c r="AB149" s="4" t="str">
        <f>IF(ISERROR(VLOOKUP(AA149,data,21,FALSE)),"",VLOOKUP(AA149,data,21,FALSE))</f>
        <v/>
      </c>
      <c r="AC149" s="6" t="str">
        <f>IF(ISERROR(VLOOKUP(AA149,data,22,FALSE)),"",VLOOKUP(AA149,data,22,FALSE))</f>
        <v/>
      </c>
      <c r="AD149" s="6" t="str">
        <f>IF(ISERROR(VLOOKUP(AA149,data,23,FALSE)),"",VLOOKUP(AA149,data,23,FALSE))</f>
        <v/>
      </c>
      <c r="AE149" s="112" t="str">
        <f>IF(ISERROR(VLOOKUP(#REF!,data,13,FALSE)),"",VLOOKUP(#REF!,data,13,FALSE))</f>
        <v/>
      </c>
      <c r="AF149" s="112"/>
      <c r="AG149" s="112"/>
    </row>
    <row r="150" spans="1:33" ht="12.75" thickBot="1">
      <c r="A150" s="62"/>
      <c r="B150" s="114" t="s">
        <v>35</v>
      </c>
      <c r="C150" s="22"/>
      <c r="D150" s="115"/>
      <c r="E150" s="115"/>
      <c r="F150" s="116"/>
      <c r="G150" s="22"/>
      <c r="H150" s="115"/>
      <c r="I150" s="115"/>
      <c r="J150" s="116"/>
      <c r="K150" s="22"/>
      <c r="L150" s="115"/>
      <c r="M150" s="115"/>
      <c r="N150" s="116"/>
      <c r="O150" s="22"/>
      <c r="P150" s="115"/>
      <c r="Q150" s="115"/>
      <c r="R150" s="116"/>
      <c r="S150" s="22"/>
      <c r="T150" s="115"/>
      <c r="U150" s="115"/>
      <c r="V150" s="116"/>
      <c r="W150" s="22"/>
      <c r="X150" s="115"/>
      <c r="Y150" s="115"/>
      <c r="Z150" s="116"/>
      <c r="AA150" s="22"/>
      <c r="AB150" s="115"/>
      <c r="AC150" s="117"/>
      <c r="AD150" s="117"/>
      <c r="AE150" s="112" t="str">
        <f>IF(ISERROR(VLOOKUP(#REF!,data,13,FALSE)),"",VLOOKUP(#REF!,data,13,FALSE))</f>
        <v/>
      </c>
      <c r="AF150" s="112"/>
      <c r="AG150" s="112"/>
    </row>
    <row r="151" spans="1:33" ht="12.75" thickBot="1">
      <c r="A151" s="118" t="str">
        <f>IF(C153="ILLEGAL","ILLEGAL","")</f>
        <v/>
      </c>
      <c r="B151" s="114" t="s">
        <v>36</v>
      </c>
      <c r="C151" s="2"/>
      <c r="D151" s="5"/>
      <c r="E151" s="5"/>
      <c r="F151" s="21"/>
      <c r="G151" s="2"/>
      <c r="H151" s="5"/>
      <c r="I151" s="5"/>
      <c r="J151" s="21"/>
      <c r="K151" s="2"/>
      <c r="L151" s="5"/>
      <c r="M151" s="5"/>
      <c r="N151" s="21"/>
      <c r="O151" s="2"/>
      <c r="P151" s="5"/>
      <c r="Q151" s="5"/>
      <c r="R151" s="21"/>
      <c r="S151" s="2"/>
      <c r="T151" s="5"/>
      <c r="U151" s="5"/>
      <c r="V151" s="21"/>
      <c r="W151" s="2"/>
      <c r="X151" s="5"/>
      <c r="Y151" s="5"/>
      <c r="Z151" s="21"/>
      <c r="AA151" s="2"/>
      <c r="AB151" s="5"/>
      <c r="AC151" s="7"/>
      <c r="AD151" s="7"/>
      <c r="AE151" s="17"/>
      <c r="AF151" s="17"/>
      <c r="AG151" s="17"/>
    </row>
    <row r="152" spans="1:33" ht="16.5" thickBot="1">
      <c r="A152" s="119"/>
      <c r="B152" s="120" t="s">
        <v>37</v>
      </c>
      <c r="C152" s="3"/>
      <c r="D152" s="8">
        <f>SUM(D148:D151)</f>
        <v>0</v>
      </c>
      <c r="E152" s="8">
        <f>SUM(E148:E151)</f>
        <v>0</v>
      </c>
      <c r="F152" s="8">
        <f>SUM(F148:F151)</f>
        <v>0</v>
      </c>
      <c r="G152" s="147"/>
      <c r="H152" s="8">
        <f>SUM(H148:H151)</f>
        <v>0</v>
      </c>
      <c r="I152" s="8">
        <f>SUM(I148:I151)</f>
        <v>0</v>
      </c>
      <c r="J152" s="8">
        <f>SUM(J148:J151)</f>
        <v>0</v>
      </c>
      <c r="K152" s="147"/>
      <c r="L152" s="8">
        <f>SUM(L148:L151)</f>
        <v>0</v>
      </c>
      <c r="M152" s="8">
        <f>SUM(M148:M151)</f>
        <v>0</v>
      </c>
      <c r="N152" s="8">
        <f>SUM(N148:N151)</f>
        <v>0</v>
      </c>
      <c r="O152" s="147"/>
      <c r="P152" s="8">
        <f>SUM(P148:P151)</f>
        <v>0</v>
      </c>
      <c r="Q152" s="8">
        <f>SUM(Q148:Q151)</f>
        <v>0</v>
      </c>
      <c r="R152" s="8">
        <f>SUM(R148:R151)</f>
        <v>0</v>
      </c>
      <c r="S152" s="147"/>
      <c r="T152" s="8">
        <f>SUM(T148:T151)</f>
        <v>0</v>
      </c>
      <c r="U152" s="8">
        <f>SUM(U148:U151)</f>
        <v>0</v>
      </c>
      <c r="V152" s="8">
        <f>SUM(V148:V151)</f>
        <v>0</v>
      </c>
      <c r="W152" s="147"/>
      <c r="X152" s="8">
        <f>SUM(X148:X151)</f>
        <v>0</v>
      </c>
      <c r="Y152" s="8">
        <f>SUM(Y148:Y151)</f>
        <v>0</v>
      </c>
      <c r="Z152" s="8">
        <f>SUM(Z148:Z151)</f>
        <v>0</v>
      </c>
      <c r="AA152" s="147"/>
      <c r="AB152" s="8">
        <f>SUM(AB148:AB151)</f>
        <v>0</v>
      </c>
      <c r="AC152" s="8">
        <f>SUM(AC148:AC151)</f>
        <v>0</v>
      </c>
      <c r="AD152" s="8">
        <f>SUM(AD148:AD151)</f>
        <v>0</v>
      </c>
      <c r="AE152" s="8">
        <f>SUM(F152,J152,N152,R152,V152,Z152,AD152)</f>
        <v>0</v>
      </c>
      <c r="AF152" s="122">
        <v>0</v>
      </c>
      <c r="AG152" s="123"/>
    </row>
    <row r="153" spans="1:33" ht="15" thickBot="1">
      <c r="A153" s="124">
        <f>COUNTIF(C154:AC154,"Cannot Convert")</f>
        <v>0</v>
      </c>
      <c r="B153" s="125" t="s">
        <v>38</v>
      </c>
      <c r="C153" s="126" t="str">
        <f>IF(AND(E152&gt;$AA$1,D152&gt;$X$1),"ILLEGAL",IF(E152&gt;$AA$1,"Full-Time Driver",""))</f>
        <v/>
      </c>
      <c r="D153" s="127"/>
      <c r="E153" s="128"/>
      <c r="F153" s="127"/>
      <c r="G153" s="126" t="str">
        <f>IF(AND(I152&gt;$AA$1,H152&gt;$X$1),"ILLEGAL",IF(I152&gt;$AA$1,"Full-Time Driver",""))</f>
        <v/>
      </c>
      <c r="H153" s="127"/>
      <c r="I153" s="128"/>
      <c r="J153" s="127"/>
      <c r="K153" s="126" t="str">
        <f>IF(AND(M152&gt;$AA$1,L152&gt;$X$1),"ILLEGAL",IF(M152&gt;$AA$1,"Full-Time Driver",""))</f>
        <v/>
      </c>
      <c r="L153" s="127"/>
      <c r="M153" s="128"/>
      <c r="N153" s="127"/>
      <c r="O153" s="126" t="str">
        <f>IF(AND(Q152&gt;$AA$1,P152&gt;$X$1),"ILLEGAL",IF(Q152&gt;$AA$1,"Full-Time Driver",""))</f>
        <v/>
      </c>
      <c r="P153" s="127"/>
      <c r="Q153" s="128"/>
      <c r="R153" s="127"/>
      <c r="S153" s="126" t="str">
        <f>IF(AND(U152&gt;$AA$1,T152&gt;$X$1),"ILLEGAL",IF(U152&gt;$AA$1,"Full-Time Driver",""))</f>
        <v/>
      </c>
      <c r="T153" s="127"/>
      <c r="U153" s="128"/>
      <c r="V153" s="127"/>
      <c r="W153" s="126" t="str">
        <f>IF(AND(Y152&gt;$AA$1,X152&gt;$X$1),"ILLEGAL",IF(Y152&gt;$AA$1,"Full-Time Driver",""))</f>
        <v/>
      </c>
      <c r="X153" s="127"/>
      <c r="Y153" s="128"/>
      <c r="Z153" s="127"/>
      <c r="AA153" s="126" t="str">
        <f>IF(AND(AC152&gt;$AA$1,AB152&gt;$X$1),"ILLEGAL",IF(AC152&gt;$AA$1,"Full-Time Driver",""))</f>
        <v/>
      </c>
      <c r="AB153" s="127"/>
      <c r="AC153" s="128"/>
      <c r="AD153" s="128"/>
      <c r="AE153" s="126" t="str">
        <f>IF($AE$1&lt;AE152,"Working Time Policy Breach","Compliant to Working Time Policy")</f>
        <v>Compliant to Working Time Policy</v>
      </c>
      <c r="AF153" s="128"/>
      <c r="AG153" s="128"/>
    </row>
    <row r="154" spans="1:33" s="75" customFormat="1" ht="14.1" customHeight="1" thickTop="1" thickBot="1">
      <c r="A154" s="129" t="str">
        <f>IF(A153&gt;0,"Cannot Convert","")</f>
        <v/>
      </c>
      <c r="B154" s="135" t="s">
        <v>11</v>
      </c>
      <c r="C154" s="131" t="str">
        <f>IF(D152&gt;$X$1,"Cannot Convert","")</f>
        <v/>
      </c>
      <c r="D154" s="132"/>
      <c r="E154" s="133"/>
      <c r="F154" s="132"/>
      <c r="G154" s="131" t="str">
        <f>IF(H152&gt;$X$1,"Cannot Convert","")</f>
        <v/>
      </c>
      <c r="H154" s="132"/>
      <c r="I154" s="133"/>
      <c r="J154" s="132"/>
      <c r="K154" s="131" t="str">
        <f>IF(L152&gt;$X$1,"Cannot Convert","")</f>
        <v/>
      </c>
      <c r="L154" s="132"/>
      <c r="M154" s="133"/>
      <c r="N154" s="132"/>
      <c r="O154" s="131" t="str">
        <f>IF(P152&gt;$X$1,"Cannot Convert","")</f>
        <v/>
      </c>
      <c r="P154" s="132"/>
      <c r="Q154" s="133"/>
      <c r="R154" s="132"/>
      <c r="S154" s="131" t="str">
        <f>IF(T152&gt;$X$1,"Cannot Convert","")</f>
        <v/>
      </c>
      <c r="T154" s="132"/>
      <c r="U154" s="133"/>
      <c r="V154" s="132"/>
      <c r="W154" s="131" t="str">
        <f>IF(X152&gt;$X$1,"Cannot Convert","")</f>
        <v/>
      </c>
      <c r="X154" s="132"/>
      <c r="Y154" s="133"/>
      <c r="Z154" s="132"/>
      <c r="AA154" s="131" t="str">
        <f>IF(AB152&gt;$X$1,"Cannot Convert","")</f>
        <v/>
      </c>
      <c r="AB154" s="132"/>
      <c r="AC154" s="133"/>
      <c r="AD154" s="133"/>
      <c r="AE154" s="134" t="s">
        <v>39</v>
      </c>
      <c r="AF154" s="133"/>
      <c r="AG154" s="133"/>
    </row>
    <row r="155" spans="1:33" ht="25.5" thickTop="1" thickBot="1">
      <c r="A155" s="101" t="s">
        <v>23</v>
      </c>
      <c r="B155" s="102"/>
      <c r="C155" s="103" t="s">
        <v>24</v>
      </c>
      <c r="D155" s="104" t="s">
        <v>25</v>
      </c>
      <c r="E155" s="104" t="s">
        <v>26</v>
      </c>
      <c r="F155" s="105" t="s">
        <v>27</v>
      </c>
      <c r="G155" s="103" t="s">
        <v>24</v>
      </c>
      <c r="H155" s="104" t="s">
        <v>25</v>
      </c>
      <c r="I155" s="104" t="s">
        <v>26</v>
      </c>
      <c r="J155" s="105" t="s">
        <v>27</v>
      </c>
      <c r="K155" s="103" t="s">
        <v>24</v>
      </c>
      <c r="L155" s="104" t="s">
        <v>25</v>
      </c>
      <c r="M155" s="104" t="s">
        <v>26</v>
      </c>
      <c r="N155" s="105" t="s">
        <v>27</v>
      </c>
      <c r="O155" s="103" t="s">
        <v>24</v>
      </c>
      <c r="P155" s="104" t="s">
        <v>25</v>
      </c>
      <c r="Q155" s="104" t="s">
        <v>26</v>
      </c>
      <c r="R155" s="105" t="s">
        <v>27</v>
      </c>
      <c r="S155" s="103" t="s">
        <v>24</v>
      </c>
      <c r="T155" s="104" t="s">
        <v>25</v>
      </c>
      <c r="U155" s="104" t="s">
        <v>26</v>
      </c>
      <c r="V155" s="105" t="s">
        <v>27</v>
      </c>
      <c r="W155" s="103" t="s">
        <v>24</v>
      </c>
      <c r="X155" s="104" t="s">
        <v>25</v>
      </c>
      <c r="Y155" s="104" t="s">
        <v>26</v>
      </c>
      <c r="Z155" s="105" t="s">
        <v>27</v>
      </c>
      <c r="AA155" s="103" t="s">
        <v>24</v>
      </c>
      <c r="AB155" s="104" t="s">
        <v>25</v>
      </c>
      <c r="AC155" s="106" t="s">
        <v>26</v>
      </c>
      <c r="AD155" s="105" t="s">
        <v>27</v>
      </c>
      <c r="AE155" s="107" t="s">
        <v>28</v>
      </c>
      <c r="AF155" s="104" t="s">
        <v>29</v>
      </c>
      <c r="AG155" s="104" t="s">
        <v>30</v>
      </c>
    </row>
    <row r="156" spans="1:33" ht="12.75" thickBot="1">
      <c r="A156" s="63"/>
      <c r="B156" s="108" t="s">
        <v>32</v>
      </c>
      <c r="C156" s="1"/>
      <c r="D156" s="4" t="str">
        <f>IF(ISERROR(VLOOKUP(C156,data,3,FALSE)),"",VLOOKUP(C156,data,3,FALSE))</f>
        <v/>
      </c>
      <c r="E156" s="4" t="str">
        <f>IF(ISERROR(VLOOKUP(C156,data,4,FALSE)),"",VLOOKUP(C156,data,4,FALSE))</f>
        <v/>
      </c>
      <c r="F156" s="20" t="str">
        <f>IF(ISERROR(VLOOKUP(C156,data,5,FALSE)),"",VLOOKUP(C156,data,5,FALSE))</f>
        <v/>
      </c>
      <c r="G156" s="1"/>
      <c r="H156" s="4" t="str">
        <f>IF(ISERROR(VLOOKUP(G156,data,6,FALSE)),"",VLOOKUP(G156,data,6,FALSE))</f>
        <v/>
      </c>
      <c r="I156" s="4" t="str">
        <f>IF(ISERROR(VLOOKUP(G156,data,7,FALSE)),"",VLOOKUP(G156,data,7,FALSE))</f>
        <v/>
      </c>
      <c r="J156" s="20" t="str">
        <f>IF(ISERROR(VLOOKUP(G156,data,8,FALSE)),"",VLOOKUP(G156,data,8,FALSE))</f>
        <v/>
      </c>
      <c r="K156" s="1"/>
      <c r="L156" s="4" t="str">
        <f>IF(ISERROR(VLOOKUP(K156,data,9,FALSE)),"",VLOOKUP(K156,data,9,FALSE))</f>
        <v/>
      </c>
      <c r="M156" s="4" t="str">
        <f>IF(ISERROR(VLOOKUP(K156,data,10,FALSE)),"",VLOOKUP(K156,data,10,FALSE))</f>
        <v/>
      </c>
      <c r="N156" s="20" t="str">
        <f>IF(ISERROR(VLOOKUP(K156,data,11,FALSE)),"",VLOOKUP(K156,data,11,FALSE))</f>
        <v/>
      </c>
      <c r="O156" s="1"/>
      <c r="P156" s="4" t="str">
        <f>IF(ISERROR(VLOOKUP(O156,data,12,FALSE)),"",VLOOKUP(O156,data,12,FALSE))</f>
        <v/>
      </c>
      <c r="Q156" s="4" t="str">
        <f>IF(ISERROR(VLOOKUP(O156,data,13,FALSE)),"",VLOOKUP(O156,data,13,FALSE))</f>
        <v/>
      </c>
      <c r="R156" s="20" t="str">
        <f>IF(ISERROR(VLOOKUP(O156,data,14,FALSE)),"",VLOOKUP(O156,data,14,FALSE))</f>
        <v/>
      </c>
      <c r="S156" s="1">
        <v>6</v>
      </c>
      <c r="T156" s="4" t="str">
        <f>IF(ISERROR(VLOOKUP(S156,data,15,FALSE)),"",VLOOKUP(S156,data,15,FALSE))</f>
        <v/>
      </c>
      <c r="U156" s="4" t="str">
        <f>IF(ISERROR(VLOOKUP(S156,data,16,FALSE)),"",VLOOKUP(S156,data,16,FALSE))</f>
        <v/>
      </c>
      <c r="V156" s="20" t="str">
        <f>IF(ISERROR(VLOOKUP(S156,data,17,FALSE)),"",VLOOKUP(S156,data,17,FALSE))</f>
        <v/>
      </c>
      <c r="W156" s="1"/>
      <c r="X156" s="4" t="str">
        <f>IF(ISERROR(VLOOKUP(W156,data,18,FALSE)),"",VLOOKUP(W156,data,18,FALSE))</f>
        <v/>
      </c>
      <c r="Y156" s="4" t="str">
        <f>IF(ISERROR(VLOOKUP(W156,data,19,FALSE)),"",VLOOKUP(W156,data,19,FALSE))</f>
        <v/>
      </c>
      <c r="Z156" s="20" t="str">
        <f>IF(ISERROR(VLOOKUP(W156,data,20,FALSE)),"",VLOOKUP(W156,data,20,FALSE))</f>
        <v/>
      </c>
      <c r="AA156" s="1"/>
      <c r="AB156" s="4" t="str">
        <f>IF(ISERROR(VLOOKUP(AA156,data,21,FALSE)),"",VLOOKUP(AA156,data,21,FALSE))</f>
        <v/>
      </c>
      <c r="AC156" s="6" t="str">
        <f>IF(ISERROR(VLOOKUP(AA156,data,22,FALSE)),"",VLOOKUP(AA156,data,22,FALSE))</f>
        <v/>
      </c>
      <c r="AD156" s="6" t="str">
        <f>IF(ISERROR(VLOOKUP(AA156,data,23,FALSE)),"",VLOOKUP(AA156,data,23,FALSE))</f>
        <v/>
      </c>
      <c r="AE156" s="112"/>
      <c r="AF156" s="112"/>
      <c r="AG156" s="112"/>
    </row>
    <row r="157" spans="1:33" ht="12.75" thickBot="1">
      <c r="A157" s="113" t="s">
        <v>33</v>
      </c>
      <c r="B157" s="114" t="s">
        <v>34</v>
      </c>
      <c r="C157" s="1"/>
      <c r="D157" s="4" t="str">
        <f>IF(ISERROR(VLOOKUP(C157,data,3,FALSE)),"",VLOOKUP(C157,data,3,FALSE))</f>
        <v/>
      </c>
      <c r="E157" s="4" t="str">
        <f>IF(ISERROR(VLOOKUP(C157,data,4,FALSE)),"",VLOOKUP(C157,data,4,FALSE))</f>
        <v/>
      </c>
      <c r="F157" s="20" t="str">
        <f>IF(ISERROR(VLOOKUP(C157,data,5,FALSE)),"",VLOOKUP(C157,data,5,FALSE))</f>
        <v/>
      </c>
      <c r="G157" s="1"/>
      <c r="H157" s="4" t="str">
        <f>IF(ISERROR(VLOOKUP(G157,data,6,FALSE)),"",VLOOKUP(G157,data,6,FALSE))</f>
        <v/>
      </c>
      <c r="I157" s="4" t="str">
        <f>IF(ISERROR(VLOOKUP(G157,data,7,FALSE)),"",VLOOKUP(G157,data,7,FALSE))</f>
        <v/>
      </c>
      <c r="J157" s="20" t="str">
        <f>IF(ISERROR(VLOOKUP(G157,data,8,FALSE)),"",VLOOKUP(G157,data,8,FALSE))</f>
        <v/>
      </c>
      <c r="K157" s="1"/>
      <c r="L157" s="4" t="str">
        <f>IF(ISERROR(VLOOKUP(K157,data,9,FALSE)),"",VLOOKUP(K157,data,9,FALSE))</f>
        <v/>
      </c>
      <c r="M157" s="4" t="str">
        <f>IF(ISERROR(VLOOKUP(K157,data,10,FALSE)),"",VLOOKUP(K157,data,10,FALSE))</f>
        <v/>
      </c>
      <c r="N157" s="20" t="str">
        <f>IF(ISERROR(VLOOKUP(K157,data,11,FALSE)),"",VLOOKUP(K157,data,11,FALSE))</f>
        <v/>
      </c>
      <c r="O157" s="1"/>
      <c r="P157" s="4" t="str">
        <f>IF(ISERROR(VLOOKUP(O157,data,12,FALSE)),"",VLOOKUP(O157,data,12,FALSE))</f>
        <v/>
      </c>
      <c r="Q157" s="4" t="str">
        <f>IF(ISERROR(VLOOKUP(O157,data,13,FALSE)),"",VLOOKUP(O157,data,13,FALSE))</f>
        <v/>
      </c>
      <c r="R157" s="20" t="str">
        <f>IF(ISERROR(VLOOKUP(O157,data,14,FALSE)),"",VLOOKUP(O157,data,14,FALSE))</f>
        <v/>
      </c>
      <c r="S157" s="1"/>
      <c r="T157" s="4" t="str">
        <f>IF(ISERROR(VLOOKUP(S157,data,15,FALSE)),"",VLOOKUP(S157,data,15,FALSE))</f>
        <v/>
      </c>
      <c r="U157" s="4" t="str">
        <f>IF(ISERROR(VLOOKUP(S157,data,16,FALSE)),"",VLOOKUP(S157,data,16,FALSE))</f>
        <v/>
      </c>
      <c r="V157" s="20" t="str">
        <f>IF(ISERROR(VLOOKUP(S157,data,17,FALSE)),"",VLOOKUP(S157,data,17,FALSE))</f>
        <v/>
      </c>
      <c r="W157" s="1"/>
      <c r="X157" s="4" t="str">
        <f>IF(ISERROR(VLOOKUP(W157,data,18,FALSE)),"",VLOOKUP(W157,data,18,FALSE))</f>
        <v/>
      </c>
      <c r="Y157" s="4" t="str">
        <f>IF(ISERROR(VLOOKUP(W157,data,19,FALSE)),"",VLOOKUP(W157,data,19,FALSE))</f>
        <v/>
      </c>
      <c r="Z157" s="20" t="str">
        <f>IF(ISERROR(VLOOKUP(W157,data,20,FALSE)),"",VLOOKUP(W157,data,20,FALSE))</f>
        <v/>
      </c>
      <c r="AA157" s="1"/>
      <c r="AB157" s="4" t="str">
        <f>IF(ISERROR(VLOOKUP(AA157,data,21,FALSE)),"",VLOOKUP(AA157,data,21,FALSE))</f>
        <v/>
      </c>
      <c r="AC157" s="6" t="str">
        <f>IF(ISERROR(VLOOKUP(AA157,data,22,FALSE)),"",VLOOKUP(AA157,data,22,FALSE))</f>
        <v/>
      </c>
      <c r="AD157" s="6" t="str">
        <f>IF(ISERROR(VLOOKUP(AA157,data,23,FALSE)),"",VLOOKUP(AA157,data,23,FALSE))</f>
        <v/>
      </c>
      <c r="AE157" s="112" t="str">
        <f>IF(ISERROR(VLOOKUP(#REF!,data,13,FALSE)),"",VLOOKUP(#REF!,data,13,FALSE))</f>
        <v/>
      </c>
      <c r="AF157" s="112"/>
      <c r="AG157" s="112"/>
    </row>
    <row r="158" spans="1:33" ht="12.75" thickBot="1">
      <c r="A158" s="62"/>
      <c r="B158" s="114" t="s">
        <v>35</v>
      </c>
      <c r="C158" s="22"/>
      <c r="D158" s="115"/>
      <c r="E158" s="115"/>
      <c r="F158" s="116"/>
      <c r="G158" s="22"/>
      <c r="H158" s="115"/>
      <c r="I158" s="115"/>
      <c r="J158" s="116"/>
      <c r="K158" s="22"/>
      <c r="L158" s="115"/>
      <c r="M158" s="115"/>
      <c r="N158" s="116"/>
      <c r="O158" s="22"/>
      <c r="P158" s="115"/>
      <c r="Q158" s="115"/>
      <c r="R158" s="116"/>
      <c r="S158" s="22"/>
      <c r="T158" s="115"/>
      <c r="U158" s="115"/>
      <c r="V158" s="116"/>
      <c r="W158" s="22"/>
      <c r="X158" s="115"/>
      <c r="Y158" s="115"/>
      <c r="Z158" s="116"/>
      <c r="AA158" s="22"/>
      <c r="AB158" s="115"/>
      <c r="AC158" s="117"/>
      <c r="AD158" s="117"/>
      <c r="AE158" s="112" t="str">
        <f>IF(ISERROR(VLOOKUP(#REF!,data,13,FALSE)),"",VLOOKUP(#REF!,data,13,FALSE))</f>
        <v/>
      </c>
      <c r="AF158" s="112"/>
      <c r="AG158" s="112"/>
    </row>
    <row r="159" spans="1:33" ht="12.75" thickBot="1">
      <c r="A159" s="118" t="str">
        <f>IF(C161="ILLEGAL","ILLEGAL","")</f>
        <v/>
      </c>
      <c r="B159" s="114" t="s">
        <v>36</v>
      </c>
      <c r="C159" s="2"/>
      <c r="D159" s="5"/>
      <c r="E159" s="5"/>
      <c r="F159" s="21"/>
      <c r="G159" s="2"/>
      <c r="H159" s="5"/>
      <c r="I159" s="5"/>
      <c r="J159" s="21"/>
      <c r="K159" s="2"/>
      <c r="L159" s="5"/>
      <c r="M159" s="5"/>
      <c r="N159" s="21"/>
      <c r="O159" s="2"/>
      <c r="P159" s="5"/>
      <c r="Q159" s="5"/>
      <c r="R159" s="21"/>
      <c r="S159" s="2"/>
      <c r="T159" s="5"/>
      <c r="U159" s="5"/>
      <c r="V159" s="21"/>
      <c r="W159" s="2"/>
      <c r="X159" s="5"/>
      <c r="Y159" s="5"/>
      <c r="Z159" s="21"/>
      <c r="AA159" s="2"/>
      <c r="AB159" s="5"/>
      <c r="AC159" s="7"/>
      <c r="AD159" s="7"/>
      <c r="AE159" s="17"/>
      <c r="AF159" s="17"/>
      <c r="AG159" s="17"/>
    </row>
    <row r="160" spans="1:33" ht="16.5" thickBot="1">
      <c r="A160" s="119"/>
      <c r="B160" s="120" t="s">
        <v>37</v>
      </c>
      <c r="C160" s="3"/>
      <c r="D160" s="121">
        <f>SUM(D156:D159)</f>
        <v>0</v>
      </c>
      <c r="E160" s="121">
        <f>SUM(E156:E159)</f>
        <v>0</v>
      </c>
      <c r="F160" s="121">
        <f>SUM(F156:F159)</f>
        <v>0</v>
      </c>
      <c r="G160" s="3"/>
      <c r="H160" s="121">
        <f>SUM(H156:H159)</f>
        <v>0</v>
      </c>
      <c r="I160" s="121">
        <f>SUM(I156:I159)</f>
        <v>0</v>
      </c>
      <c r="J160" s="121">
        <f>SUM(J156:J159)</f>
        <v>0</v>
      </c>
      <c r="K160" s="3"/>
      <c r="L160" s="121">
        <f>SUM(L156:L159)</f>
        <v>0</v>
      </c>
      <c r="M160" s="121">
        <f>SUM(M156:M159)</f>
        <v>0</v>
      </c>
      <c r="N160" s="121">
        <f>SUM(N156:N159)</f>
        <v>0</v>
      </c>
      <c r="O160" s="3"/>
      <c r="P160" s="121">
        <f>SUM(P156:P159)</f>
        <v>0</v>
      </c>
      <c r="Q160" s="121">
        <f>SUM(Q156:Q159)</f>
        <v>0</v>
      </c>
      <c r="R160" s="121">
        <f>SUM(R156:R159)</f>
        <v>0</v>
      </c>
      <c r="S160" s="3"/>
      <c r="T160" s="121">
        <f>SUM(T156:T159)</f>
        <v>0</v>
      </c>
      <c r="U160" s="121">
        <f>SUM(U156:U159)</f>
        <v>0</v>
      </c>
      <c r="V160" s="121">
        <f>SUM(V156:V159)</f>
        <v>0</v>
      </c>
      <c r="W160" s="3"/>
      <c r="X160" s="121">
        <f>SUM(X156:X159)</f>
        <v>0</v>
      </c>
      <c r="Y160" s="121">
        <f>SUM(Y156:Y159)</f>
        <v>0</v>
      </c>
      <c r="Z160" s="121">
        <f>SUM(Z156:Z159)</f>
        <v>0</v>
      </c>
      <c r="AA160" s="3"/>
      <c r="AB160" s="121">
        <f>SUM(AB156:AB159)</f>
        <v>0</v>
      </c>
      <c r="AC160" s="121">
        <f>SUM(AC156:AC159)</f>
        <v>0</v>
      </c>
      <c r="AD160" s="121">
        <f>SUM(AD156:AD159)</f>
        <v>0</v>
      </c>
      <c r="AE160" s="121">
        <f>SUM(F160,J160,N160,R160,V160,Z160,AD160)</f>
        <v>0</v>
      </c>
      <c r="AF160" s="122">
        <v>0</v>
      </c>
      <c r="AG160" s="123"/>
    </row>
    <row r="161" spans="1:38" ht="15" thickBot="1">
      <c r="A161" s="124">
        <f>COUNTIF(C162:AC162,"Cannot Convert")</f>
        <v>0</v>
      </c>
      <c r="B161" s="125" t="s">
        <v>38</v>
      </c>
      <c r="C161" s="126" t="str">
        <f>IF(AND(E160&gt;$AA$1,D160&gt;$X$1),"ILLEGAL",IF(E160&gt;$AA$1,"Full-Time Driver",""))</f>
        <v/>
      </c>
      <c r="D161" s="127"/>
      <c r="E161" s="128"/>
      <c r="F161" s="127"/>
      <c r="G161" s="126" t="str">
        <f>IF(AND(I160&gt;$AA$1,H160&gt;$X$1),"ILLEGAL",IF(I160&gt;$AA$1,"Full-Time Driver",""))</f>
        <v/>
      </c>
      <c r="H161" s="127"/>
      <c r="I161" s="128"/>
      <c r="J161" s="127"/>
      <c r="K161" s="126" t="str">
        <f>IF(AND(M160&gt;$AA$1,L160&gt;$X$1),"ILLEGAL",IF(M160&gt;$AA$1,"Full-Time Driver",""))</f>
        <v/>
      </c>
      <c r="L161" s="127"/>
      <c r="M161" s="128"/>
      <c r="N161" s="127"/>
      <c r="O161" s="126" t="str">
        <f>IF(AND(Q160&gt;$AA$1,P160&gt;$X$1),"ILLEGAL",IF(Q160&gt;$AA$1,"Full-Time Driver",""))</f>
        <v/>
      </c>
      <c r="P161" s="127"/>
      <c r="Q161" s="128"/>
      <c r="R161" s="127"/>
      <c r="S161" s="126" t="str">
        <f>IF(AND(U160&gt;$AA$1,T160&gt;$X$1),"ILLEGAL",IF(U160&gt;$AA$1,"Full-Time Driver",""))</f>
        <v/>
      </c>
      <c r="T161" s="127"/>
      <c r="U161" s="128"/>
      <c r="V161" s="127"/>
      <c r="W161" s="126" t="str">
        <f>IF(AND(Y160&gt;$AA$1,X160&gt;$X$1),"ILLEGAL",IF(Y160&gt;$AA$1,"Full-Time Driver",""))</f>
        <v/>
      </c>
      <c r="X161" s="127"/>
      <c r="Y161" s="128"/>
      <c r="Z161" s="127"/>
      <c r="AA161" s="126" t="str">
        <f>IF(AND(AC160&gt;$AA$1,AB160&gt;$X$1),"ILLEGAL",IF(AC160&gt;$AA$1,"Full-Time Driver",""))</f>
        <v/>
      </c>
      <c r="AB161" s="127"/>
      <c r="AC161" s="128"/>
      <c r="AD161" s="128"/>
      <c r="AE161" s="126" t="str">
        <f>IF($AE$1&lt;AE160,"Working Time Policy Breach","Compliant to Working Time Policy")</f>
        <v>Compliant to Working Time Policy</v>
      </c>
      <c r="AF161" s="128"/>
      <c r="AG161" s="128"/>
    </row>
    <row r="162" spans="1:38" s="75" customFormat="1" ht="14.1" customHeight="1" thickTop="1" thickBot="1">
      <c r="A162" s="129" t="str">
        <f>IF(A161&gt;0,"Cannot Convert","")</f>
        <v/>
      </c>
      <c r="B162" s="135" t="s">
        <v>11</v>
      </c>
      <c r="C162" s="131" t="str">
        <f>IF(D160&gt;$X$1,"Cannot Convert","")</f>
        <v/>
      </c>
      <c r="D162" s="132"/>
      <c r="E162" s="133"/>
      <c r="F162" s="132"/>
      <c r="G162" s="131" t="str">
        <f>IF(H160&gt;$X$1,"Cannot Convert","")</f>
        <v/>
      </c>
      <c r="H162" s="132"/>
      <c r="I162" s="133"/>
      <c r="J162" s="132"/>
      <c r="K162" s="131" t="str">
        <f>IF(L160&gt;$X$1,"Cannot Convert","")</f>
        <v/>
      </c>
      <c r="L162" s="132"/>
      <c r="M162" s="133"/>
      <c r="N162" s="132"/>
      <c r="O162" s="131" t="str">
        <f>IF(P160&gt;$X$1,"Cannot Convert","")</f>
        <v/>
      </c>
      <c r="P162" s="132"/>
      <c r="Q162" s="133"/>
      <c r="R162" s="132"/>
      <c r="S162" s="131" t="str">
        <f>IF(T160&gt;$X$1,"Cannot Convert","")</f>
        <v/>
      </c>
      <c r="T162" s="132"/>
      <c r="U162" s="133"/>
      <c r="V162" s="132"/>
      <c r="W162" s="131" t="str">
        <f>IF(X160&gt;$X$1,"Cannot Convert","")</f>
        <v/>
      </c>
      <c r="X162" s="132"/>
      <c r="Y162" s="133"/>
      <c r="Z162" s="132"/>
      <c r="AA162" s="131" t="str">
        <f>IF(AB160&gt;$X$1,"Cannot Convert","")</f>
        <v/>
      </c>
      <c r="AB162" s="132"/>
      <c r="AC162" s="133"/>
      <c r="AD162" s="133"/>
      <c r="AE162" s="134" t="s">
        <v>39</v>
      </c>
      <c r="AF162" s="133"/>
      <c r="AG162" s="133"/>
    </row>
    <row r="163" spans="1:38" ht="25.5" thickTop="1" thickBot="1">
      <c r="A163" s="101" t="s">
        <v>23</v>
      </c>
      <c r="B163" s="102"/>
      <c r="C163" s="103" t="s">
        <v>24</v>
      </c>
      <c r="D163" s="104" t="s">
        <v>25</v>
      </c>
      <c r="E163" s="104" t="s">
        <v>26</v>
      </c>
      <c r="F163" s="105" t="s">
        <v>27</v>
      </c>
      <c r="G163" s="103" t="s">
        <v>24</v>
      </c>
      <c r="H163" s="104" t="s">
        <v>25</v>
      </c>
      <c r="I163" s="104" t="s">
        <v>26</v>
      </c>
      <c r="J163" s="105" t="s">
        <v>27</v>
      </c>
      <c r="K163" s="103" t="s">
        <v>24</v>
      </c>
      <c r="L163" s="104" t="s">
        <v>25</v>
      </c>
      <c r="M163" s="104" t="s">
        <v>26</v>
      </c>
      <c r="N163" s="105" t="s">
        <v>27</v>
      </c>
      <c r="O163" s="103" t="s">
        <v>24</v>
      </c>
      <c r="P163" s="104" t="s">
        <v>25</v>
      </c>
      <c r="Q163" s="104" t="s">
        <v>26</v>
      </c>
      <c r="R163" s="105" t="s">
        <v>27</v>
      </c>
      <c r="S163" s="103" t="s">
        <v>24</v>
      </c>
      <c r="T163" s="104" t="s">
        <v>25</v>
      </c>
      <c r="U163" s="104" t="s">
        <v>26</v>
      </c>
      <c r="V163" s="105" t="s">
        <v>27</v>
      </c>
      <c r="W163" s="103" t="s">
        <v>24</v>
      </c>
      <c r="X163" s="104" t="s">
        <v>25</v>
      </c>
      <c r="Y163" s="104" t="s">
        <v>26</v>
      </c>
      <c r="Z163" s="105" t="s">
        <v>27</v>
      </c>
      <c r="AA163" s="103" t="s">
        <v>24</v>
      </c>
      <c r="AB163" s="104" t="s">
        <v>25</v>
      </c>
      <c r="AC163" s="106" t="s">
        <v>26</v>
      </c>
      <c r="AD163" s="105" t="s">
        <v>27</v>
      </c>
      <c r="AE163" s="107" t="s">
        <v>28</v>
      </c>
      <c r="AF163" s="104" t="s">
        <v>29</v>
      </c>
      <c r="AG163" s="104" t="s">
        <v>30</v>
      </c>
    </row>
    <row r="164" spans="1:38" ht="12.75" thickBot="1">
      <c r="A164" s="63"/>
      <c r="B164" s="108" t="s">
        <v>32</v>
      </c>
      <c r="C164" s="1"/>
      <c r="D164" s="4" t="str">
        <f>IF(ISERROR(VLOOKUP(C164,data,3,FALSE)),"",VLOOKUP(C164,data,3,FALSE))</f>
        <v/>
      </c>
      <c r="E164" s="4" t="str">
        <f>IF(ISERROR(VLOOKUP(C164,data,4,FALSE)),"",VLOOKUP(C164,data,4,FALSE))</f>
        <v/>
      </c>
      <c r="F164" s="20" t="str">
        <f>IF(ISERROR(VLOOKUP(C164,data,5,FALSE)),"",VLOOKUP(C164,data,5,FALSE))</f>
        <v/>
      </c>
      <c r="G164" s="1"/>
      <c r="H164" s="4" t="str">
        <f>IF(ISERROR(VLOOKUP(G164,data,6,FALSE)),"",VLOOKUP(G164,data,6,FALSE))</f>
        <v/>
      </c>
      <c r="I164" s="4" t="str">
        <f>IF(ISERROR(VLOOKUP(G164,data,7,FALSE)),"",VLOOKUP(G164,data,7,FALSE))</f>
        <v/>
      </c>
      <c r="J164" s="20" t="str">
        <f>IF(ISERROR(VLOOKUP(G164,data,8,FALSE)),"",VLOOKUP(G164,data,8,FALSE))</f>
        <v/>
      </c>
      <c r="K164" s="1"/>
      <c r="L164" s="4" t="str">
        <f>IF(ISERROR(VLOOKUP(K164,data,9,FALSE)),"",VLOOKUP(K164,data,9,FALSE))</f>
        <v/>
      </c>
      <c r="M164" s="4" t="str">
        <f>IF(ISERROR(VLOOKUP(K164,data,10,FALSE)),"",VLOOKUP(K164,data,10,FALSE))</f>
        <v/>
      </c>
      <c r="N164" s="20" t="str">
        <f>IF(ISERROR(VLOOKUP(K164,data,11,FALSE)),"",VLOOKUP(K164,data,11,FALSE))</f>
        <v/>
      </c>
      <c r="O164" s="1"/>
      <c r="P164" s="4" t="str">
        <f>IF(ISERROR(VLOOKUP(O164,data,12,FALSE)),"",VLOOKUP(O164,data,12,FALSE))</f>
        <v/>
      </c>
      <c r="Q164" s="4" t="str">
        <f>IF(ISERROR(VLOOKUP(O164,data,13,FALSE)),"",VLOOKUP(O164,data,13,FALSE))</f>
        <v/>
      </c>
      <c r="R164" s="20" t="str">
        <f>IF(ISERROR(VLOOKUP(O164,data,14,FALSE)),"",VLOOKUP(O164,data,14,FALSE))</f>
        <v/>
      </c>
      <c r="S164" s="1"/>
      <c r="T164" s="4" t="str">
        <f>IF(ISERROR(VLOOKUP(S164,data,15,FALSE)),"",VLOOKUP(S164,data,15,FALSE))</f>
        <v/>
      </c>
      <c r="U164" s="4" t="str">
        <f>IF(ISERROR(VLOOKUP(S164,data,16,FALSE)),"",VLOOKUP(S164,data,16,FALSE))</f>
        <v/>
      </c>
      <c r="V164" s="20" t="str">
        <f>IF(ISERROR(VLOOKUP(S164,data,17,FALSE)),"",VLOOKUP(S164,data,17,FALSE))</f>
        <v/>
      </c>
      <c r="W164" s="1"/>
      <c r="X164" s="4" t="str">
        <f>IF(ISERROR(VLOOKUP(W164,data,18,FALSE)),"",VLOOKUP(W164,data,18,FALSE))</f>
        <v/>
      </c>
      <c r="Y164" s="4" t="str">
        <f>IF(ISERROR(VLOOKUP(W164,data,19,FALSE)),"",VLOOKUP(W164,data,19,FALSE))</f>
        <v/>
      </c>
      <c r="Z164" s="20" t="str">
        <f>IF(ISERROR(VLOOKUP(W164,data,20,FALSE)),"",VLOOKUP(W164,data,20,FALSE))</f>
        <v/>
      </c>
      <c r="AA164" s="1"/>
      <c r="AB164" s="4" t="str">
        <f>IF(ISERROR(VLOOKUP(AA164,data,21,FALSE)),"",VLOOKUP(AA164,data,21,FALSE))</f>
        <v/>
      </c>
      <c r="AC164" s="6" t="str">
        <f>IF(ISERROR(VLOOKUP(AA164,data,22,FALSE)),"",VLOOKUP(AA164,data,22,FALSE))</f>
        <v/>
      </c>
      <c r="AD164" s="6" t="str">
        <f>IF(ISERROR(VLOOKUP(AA164,data,23,FALSE)),"",VLOOKUP(AA164,data,23,FALSE))</f>
        <v/>
      </c>
      <c r="AE164" s="112"/>
      <c r="AF164" s="112"/>
      <c r="AG164" s="112"/>
    </row>
    <row r="165" spans="1:38" ht="12.75" thickBot="1">
      <c r="A165" s="113" t="s">
        <v>33</v>
      </c>
      <c r="B165" s="114" t="s">
        <v>34</v>
      </c>
      <c r="C165" s="1"/>
      <c r="D165" s="4" t="str">
        <f>IF(ISERROR(VLOOKUP(C165,data,3,FALSE)),"",VLOOKUP(C165,data,3,FALSE))</f>
        <v/>
      </c>
      <c r="E165" s="4" t="str">
        <f>IF(ISERROR(VLOOKUP(C165,data,4,FALSE)),"",VLOOKUP(C165,data,4,FALSE))</f>
        <v/>
      </c>
      <c r="F165" s="20" t="str">
        <f>IF(ISERROR(VLOOKUP(C165,data,5,FALSE)),"",VLOOKUP(C165,data,5,FALSE))</f>
        <v/>
      </c>
      <c r="G165" s="1"/>
      <c r="H165" s="4" t="str">
        <f>IF(ISERROR(VLOOKUP(G165,data,6,FALSE)),"",VLOOKUP(G165,data,6,FALSE))</f>
        <v/>
      </c>
      <c r="I165" s="4" t="str">
        <f>IF(ISERROR(VLOOKUP(G165,data,7,FALSE)),"",VLOOKUP(G165,data,7,FALSE))</f>
        <v/>
      </c>
      <c r="J165" s="20" t="str">
        <f>IF(ISERROR(VLOOKUP(G165,data,8,FALSE)),"",VLOOKUP(G165,data,8,FALSE))</f>
        <v/>
      </c>
      <c r="K165" s="1"/>
      <c r="L165" s="4" t="str">
        <f>IF(ISERROR(VLOOKUP(K165,data,9,FALSE)),"",VLOOKUP(K165,data,9,FALSE))</f>
        <v/>
      </c>
      <c r="M165" s="4" t="str">
        <f>IF(ISERROR(VLOOKUP(K165,data,10,FALSE)),"",VLOOKUP(K165,data,10,FALSE))</f>
        <v/>
      </c>
      <c r="N165" s="20" t="str">
        <f>IF(ISERROR(VLOOKUP(K165,data,11,FALSE)),"",VLOOKUP(K165,data,11,FALSE))</f>
        <v/>
      </c>
      <c r="O165" s="1"/>
      <c r="P165" s="4" t="str">
        <f>IF(ISERROR(VLOOKUP(O165,data,12,FALSE)),"",VLOOKUP(O165,data,12,FALSE))</f>
        <v/>
      </c>
      <c r="Q165" s="4" t="str">
        <f>IF(ISERROR(VLOOKUP(O165,data,13,FALSE)),"",VLOOKUP(O165,data,13,FALSE))</f>
        <v/>
      </c>
      <c r="R165" s="20" t="str">
        <f>IF(ISERROR(VLOOKUP(O165,data,14,FALSE)),"",VLOOKUP(O165,data,14,FALSE))</f>
        <v/>
      </c>
      <c r="S165" s="1"/>
      <c r="T165" s="4" t="str">
        <f>IF(ISERROR(VLOOKUP(S165,data,15,FALSE)),"",VLOOKUP(S165,data,15,FALSE))</f>
        <v/>
      </c>
      <c r="U165" s="4" t="str">
        <f>IF(ISERROR(VLOOKUP(S165,data,16,FALSE)),"",VLOOKUP(S165,data,16,FALSE))</f>
        <v/>
      </c>
      <c r="V165" s="20" t="str">
        <f>IF(ISERROR(VLOOKUP(S165,data,17,FALSE)),"",VLOOKUP(S165,data,17,FALSE))</f>
        <v/>
      </c>
      <c r="W165" s="1"/>
      <c r="X165" s="4" t="str">
        <f>IF(ISERROR(VLOOKUP(W165,data,18,FALSE)),"",VLOOKUP(W165,data,18,FALSE))</f>
        <v/>
      </c>
      <c r="Y165" s="4" t="str">
        <f>IF(ISERROR(VLOOKUP(W165,data,19,FALSE)),"",VLOOKUP(W165,data,19,FALSE))</f>
        <v/>
      </c>
      <c r="Z165" s="20" t="str">
        <f>IF(ISERROR(VLOOKUP(W165,data,20,FALSE)),"",VLOOKUP(W165,data,20,FALSE))</f>
        <v/>
      </c>
      <c r="AA165" s="1"/>
      <c r="AB165" s="4" t="str">
        <f>IF(ISERROR(VLOOKUP(AA165,data,21,FALSE)),"",VLOOKUP(AA165,data,21,FALSE))</f>
        <v/>
      </c>
      <c r="AC165" s="6" t="str">
        <f>IF(ISERROR(VLOOKUP(AA165,data,22,FALSE)),"",VLOOKUP(AA165,data,22,FALSE))</f>
        <v/>
      </c>
      <c r="AD165" s="6" t="str">
        <f>IF(ISERROR(VLOOKUP(AA165,data,23,FALSE)),"",VLOOKUP(AA165,data,23,FALSE))</f>
        <v/>
      </c>
      <c r="AE165" s="112" t="str">
        <f>IF(ISERROR(VLOOKUP(#REF!,data,13,FALSE)),"",VLOOKUP(#REF!,data,13,FALSE))</f>
        <v/>
      </c>
      <c r="AF165" s="112"/>
      <c r="AG165" s="112"/>
    </row>
    <row r="166" spans="1:38" ht="12.75" thickBot="1">
      <c r="A166" s="62"/>
      <c r="B166" s="114" t="s">
        <v>35</v>
      </c>
      <c r="C166" s="22"/>
      <c r="D166" s="115"/>
      <c r="E166" s="115"/>
      <c r="F166" s="116"/>
      <c r="G166" s="22"/>
      <c r="H166" s="115"/>
      <c r="I166" s="115"/>
      <c r="J166" s="116"/>
      <c r="K166" s="22"/>
      <c r="L166" s="115"/>
      <c r="M166" s="115"/>
      <c r="N166" s="116"/>
      <c r="O166" s="22"/>
      <c r="P166" s="115"/>
      <c r="Q166" s="115"/>
      <c r="R166" s="116"/>
      <c r="S166" s="22"/>
      <c r="T166" s="115"/>
      <c r="U166" s="115"/>
      <c r="V166" s="116"/>
      <c r="W166" s="22"/>
      <c r="X166" s="115"/>
      <c r="Y166" s="115"/>
      <c r="Z166" s="116"/>
      <c r="AA166" s="22"/>
      <c r="AB166" s="115"/>
      <c r="AC166" s="117"/>
      <c r="AD166" s="117"/>
      <c r="AE166" s="112" t="str">
        <f>IF(ISERROR(VLOOKUP(#REF!,data,13,FALSE)),"",VLOOKUP(#REF!,data,13,FALSE))</f>
        <v/>
      </c>
      <c r="AF166" s="112"/>
      <c r="AG166" s="112"/>
    </row>
    <row r="167" spans="1:38" ht="12.75" thickBot="1">
      <c r="A167" s="118" t="str">
        <f>IF(C169="ILLEGAL","ILLEGAL","")</f>
        <v/>
      </c>
      <c r="B167" s="114" t="s">
        <v>36</v>
      </c>
      <c r="C167" s="2"/>
      <c r="D167" s="5"/>
      <c r="E167" s="5"/>
      <c r="F167" s="21"/>
      <c r="G167" s="2"/>
      <c r="H167" s="5"/>
      <c r="I167" s="5"/>
      <c r="J167" s="21"/>
      <c r="K167" s="2"/>
      <c r="L167" s="5"/>
      <c r="M167" s="5"/>
      <c r="N167" s="21"/>
      <c r="O167" s="2"/>
      <c r="P167" s="5"/>
      <c r="Q167" s="5"/>
      <c r="R167" s="21"/>
      <c r="S167" s="2"/>
      <c r="T167" s="5"/>
      <c r="U167" s="5"/>
      <c r="V167" s="21"/>
      <c r="W167" s="2"/>
      <c r="X167" s="5"/>
      <c r="Y167" s="5"/>
      <c r="Z167" s="21"/>
      <c r="AA167" s="2"/>
      <c r="AB167" s="5"/>
      <c r="AC167" s="7"/>
      <c r="AD167" s="7"/>
      <c r="AE167" s="17"/>
      <c r="AF167" s="17"/>
      <c r="AG167" s="17"/>
    </row>
    <row r="168" spans="1:38" ht="16.5" thickBot="1">
      <c r="A168" s="119"/>
      <c r="B168" s="120" t="s">
        <v>37</v>
      </c>
      <c r="C168" s="3"/>
      <c r="D168" s="8">
        <f>SUM(D164:D167)</f>
        <v>0</v>
      </c>
      <c r="E168" s="8">
        <f>SUM(E164:E167)</f>
        <v>0</v>
      </c>
      <c r="F168" s="8">
        <f>SUM(F164:F167)</f>
        <v>0</v>
      </c>
      <c r="G168" s="147"/>
      <c r="H168" s="8">
        <f>SUM(H164:H167)</f>
        <v>0</v>
      </c>
      <c r="I168" s="8">
        <f>SUM(I164:I167)</f>
        <v>0</v>
      </c>
      <c r="J168" s="8">
        <f>SUM(J164:J167)</f>
        <v>0</v>
      </c>
      <c r="K168" s="147"/>
      <c r="L168" s="8">
        <f>SUM(L164:L167)</f>
        <v>0</v>
      </c>
      <c r="M168" s="8">
        <f>SUM(M164:M167)</f>
        <v>0</v>
      </c>
      <c r="N168" s="8">
        <f>SUM(N164:N167)</f>
        <v>0</v>
      </c>
      <c r="O168" s="147"/>
      <c r="P168" s="8">
        <f>SUM(P164:P167)</f>
        <v>0</v>
      </c>
      <c r="Q168" s="8">
        <f>SUM(Q164:Q167)</f>
        <v>0</v>
      </c>
      <c r="R168" s="8">
        <f>SUM(R164:R167)</f>
        <v>0</v>
      </c>
      <c r="S168" s="147"/>
      <c r="T168" s="8">
        <f>SUM(T164:T167)</f>
        <v>0</v>
      </c>
      <c r="U168" s="8">
        <f>SUM(U164:U167)</f>
        <v>0</v>
      </c>
      <c r="V168" s="8">
        <f>SUM(V164:V167)</f>
        <v>0</v>
      </c>
      <c r="W168" s="147"/>
      <c r="X168" s="8">
        <f>SUM(X164:X167)</f>
        <v>0</v>
      </c>
      <c r="Y168" s="8">
        <f>SUM(Y164:Y167)</f>
        <v>0</v>
      </c>
      <c r="Z168" s="8">
        <f>SUM(Z164:Z167)</f>
        <v>0</v>
      </c>
      <c r="AA168" s="147"/>
      <c r="AB168" s="8">
        <f>SUM(AB164:AB167)</f>
        <v>0</v>
      </c>
      <c r="AC168" s="8">
        <f>SUM(AC164:AC167)</f>
        <v>0</v>
      </c>
      <c r="AD168" s="8">
        <f>SUM(AD164:AD167)</f>
        <v>0</v>
      </c>
      <c r="AE168" s="8">
        <f>SUM(F168,J168,N168,R168,V168,Z168,AD168)</f>
        <v>0</v>
      </c>
      <c r="AF168" s="122">
        <v>0</v>
      </c>
      <c r="AG168" s="123"/>
    </row>
    <row r="169" spans="1:38" ht="15" thickBot="1">
      <c r="A169" s="124">
        <f>COUNTIF(C170:AC170,"Cannot Convert")</f>
        <v>0</v>
      </c>
      <c r="B169" s="125" t="s">
        <v>38</v>
      </c>
      <c r="C169" s="126" t="str">
        <f>IF(AND(E168&gt;$AA$1,D168&gt;$X$1),"ILLEGAL",IF(E168&gt;$AA$1,"Full-Time Driver",""))</f>
        <v/>
      </c>
      <c r="D169" s="127"/>
      <c r="E169" s="128"/>
      <c r="F169" s="127"/>
      <c r="G169" s="126" t="str">
        <f>IF(AND(I168&gt;$AA$1,H168&gt;$X$1),"ILLEGAL",IF(I168&gt;$AA$1,"Full-Time Driver",""))</f>
        <v/>
      </c>
      <c r="H169" s="127"/>
      <c r="I169" s="128"/>
      <c r="J169" s="127"/>
      <c r="K169" s="126" t="str">
        <f>IF(AND(M168&gt;$AA$1,L168&gt;$X$1),"ILLEGAL",IF(M168&gt;$AA$1,"Full-Time Driver",""))</f>
        <v/>
      </c>
      <c r="L169" s="127"/>
      <c r="M169" s="128"/>
      <c r="N169" s="127"/>
      <c r="O169" s="126" t="str">
        <f>IF(AND(Q168&gt;$AA$1,P168&gt;$X$1),"ILLEGAL",IF(Q168&gt;$AA$1,"Full-Time Driver",""))</f>
        <v/>
      </c>
      <c r="P169" s="127"/>
      <c r="Q169" s="128"/>
      <c r="R169" s="127"/>
      <c r="S169" s="126" t="str">
        <f>IF(AND(U168&gt;$AA$1,T168&gt;$X$1),"ILLEGAL",IF(U168&gt;$AA$1,"Full-Time Driver",""))</f>
        <v/>
      </c>
      <c r="T169" s="127"/>
      <c r="U169" s="128"/>
      <c r="V169" s="127"/>
      <c r="W169" s="126" t="str">
        <f>IF(AND(Y168&gt;$AA$1,X168&gt;$X$1),"ILLEGAL",IF(Y168&gt;$AA$1,"Full-Time Driver",""))</f>
        <v/>
      </c>
      <c r="X169" s="127"/>
      <c r="Y169" s="128"/>
      <c r="Z169" s="127"/>
      <c r="AA169" s="126" t="str">
        <f>IF(AND(AC168&gt;$AA$1,AB168&gt;$X$1),"ILLEGAL",IF(AC168&gt;$AA$1,"Full-Time Driver",""))</f>
        <v/>
      </c>
      <c r="AB169" s="127"/>
      <c r="AC169" s="128"/>
      <c r="AD169" s="128"/>
      <c r="AE169" s="126" t="str">
        <f>IF($AE$1&lt;AE168,"Working Time Policy Breach","Compliant to Working Time Policy")</f>
        <v>Compliant to Working Time Policy</v>
      </c>
      <c r="AF169" s="128"/>
      <c r="AG169" s="128"/>
    </row>
    <row r="170" spans="1:38" s="75" customFormat="1" ht="14.1" customHeight="1" thickTop="1" thickBot="1">
      <c r="A170" s="129" t="str">
        <f>IF(A169&gt;0,"Cannot Convert","")</f>
        <v/>
      </c>
      <c r="B170" s="135" t="s">
        <v>11</v>
      </c>
      <c r="C170" s="131" t="str">
        <f>IF(D168&gt;$X$1,"Cannot Convert","")</f>
        <v/>
      </c>
      <c r="D170" s="132"/>
      <c r="E170" s="133"/>
      <c r="F170" s="132"/>
      <c r="G170" s="131" t="str">
        <f>IF(H168&gt;$X$1,"Cannot Convert","")</f>
        <v/>
      </c>
      <c r="H170" s="132"/>
      <c r="I170" s="133"/>
      <c r="J170" s="132"/>
      <c r="K170" s="131" t="str">
        <f>IF(L168&gt;$X$1,"Cannot Convert","")</f>
        <v/>
      </c>
      <c r="L170" s="132"/>
      <c r="M170" s="133"/>
      <c r="N170" s="132"/>
      <c r="O170" s="131" t="str">
        <f>IF(P168&gt;$X$1,"Cannot Convert","")</f>
        <v/>
      </c>
      <c r="P170" s="132"/>
      <c r="Q170" s="133"/>
      <c r="R170" s="132"/>
      <c r="S170" s="131" t="str">
        <f>IF(T168&gt;$X$1,"Cannot Convert","")</f>
        <v/>
      </c>
      <c r="T170" s="132"/>
      <c r="U170" s="133"/>
      <c r="V170" s="132"/>
      <c r="W170" s="131" t="str">
        <f>IF(X168&gt;$X$1,"Cannot Convert","")</f>
        <v/>
      </c>
      <c r="X170" s="132"/>
      <c r="Y170" s="133"/>
      <c r="Z170" s="132"/>
      <c r="AA170" s="131" t="str">
        <f>IF(AB168&gt;$X$1,"Cannot Convert","")</f>
        <v/>
      </c>
      <c r="AB170" s="132"/>
      <c r="AC170" s="133"/>
      <c r="AD170" s="133"/>
      <c r="AE170" s="134" t="s">
        <v>39</v>
      </c>
      <c r="AF170" s="133"/>
      <c r="AG170" s="133"/>
    </row>
    <row r="171" spans="1:38" ht="25.5" thickTop="1" thickBot="1">
      <c r="A171" s="101" t="s">
        <v>23</v>
      </c>
      <c r="B171" s="102"/>
      <c r="C171" s="103" t="s">
        <v>24</v>
      </c>
      <c r="D171" s="104" t="s">
        <v>25</v>
      </c>
      <c r="E171" s="104" t="s">
        <v>26</v>
      </c>
      <c r="F171" s="105" t="s">
        <v>27</v>
      </c>
      <c r="G171" s="103" t="s">
        <v>24</v>
      </c>
      <c r="H171" s="104" t="s">
        <v>25</v>
      </c>
      <c r="I171" s="104" t="s">
        <v>26</v>
      </c>
      <c r="J171" s="105" t="s">
        <v>27</v>
      </c>
      <c r="K171" s="103" t="s">
        <v>24</v>
      </c>
      <c r="L171" s="104" t="s">
        <v>25</v>
      </c>
      <c r="M171" s="104" t="s">
        <v>26</v>
      </c>
      <c r="N171" s="105" t="s">
        <v>27</v>
      </c>
      <c r="O171" s="103" t="s">
        <v>24</v>
      </c>
      <c r="P171" s="104" t="s">
        <v>25</v>
      </c>
      <c r="Q171" s="104" t="s">
        <v>26</v>
      </c>
      <c r="R171" s="105" t="s">
        <v>27</v>
      </c>
      <c r="S171" s="103" t="s">
        <v>24</v>
      </c>
      <c r="T171" s="104" t="s">
        <v>25</v>
      </c>
      <c r="U171" s="104" t="s">
        <v>26</v>
      </c>
      <c r="V171" s="105" t="s">
        <v>27</v>
      </c>
      <c r="W171" s="103" t="s">
        <v>24</v>
      </c>
      <c r="X171" s="104" t="s">
        <v>25</v>
      </c>
      <c r="Y171" s="104" t="s">
        <v>26</v>
      </c>
      <c r="Z171" s="105" t="s">
        <v>27</v>
      </c>
      <c r="AA171" s="103" t="s">
        <v>24</v>
      </c>
      <c r="AB171" s="104" t="s">
        <v>25</v>
      </c>
      <c r="AC171" s="106" t="s">
        <v>26</v>
      </c>
      <c r="AD171" s="105" t="s">
        <v>27</v>
      </c>
      <c r="AE171" s="107" t="s">
        <v>28</v>
      </c>
      <c r="AF171" s="104" t="s">
        <v>29</v>
      </c>
      <c r="AG171" s="104" t="s">
        <v>30</v>
      </c>
    </row>
    <row r="172" spans="1:38" ht="12.75" thickBot="1">
      <c r="A172" s="63"/>
      <c r="B172" s="108" t="s">
        <v>32</v>
      </c>
      <c r="C172" s="1"/>
      <c r="D172" s="4" t="str">
        <f>IF(ISERROR(VLOOKUP(C172,data,3,FALSE)),"",VLOOKUP(C172,data,3,FALSE))</f>
        <v/>
      </c>
      <c r="E172" s="4" t="str">
        <f>IF(ISERROR(VLOOKUP(C172,data,4,FALSE)),"",VLOOKUP(C172,data,4,FALSE))</f>
        <v/>
      </c>
      <c r="F172" s="20" t="str">
        <f>IF(ISERROR(VLOOKUP(C172,data,5,FALSE)),"",VLOOKUP(C172,data,5,FALSE))</f>
        <v/>
      </c>
      <c r="G172" s="1"/>
      <c r="H172" s="4" t="str">
        <f>IF(ISERROR(VLOOKUP(G172,data,6,FALSE)),"",VLOOKUP(G172,data,6,FALSE))</f>
        <v/>
      </c>
      <c r="I172" s="4" t="str">
        <f>IF(ISERROR(VLOOKUP(G172,data,7,FALSE)),"",VLOOKUP(G172,data,7,FALSE))</f>
        <v/>
      </c>
      <c r="J172" s="20" t="str">
        <f>IF(ISERROR(VLOOKUP(G172,data,8,FALSE)),"",VLOOKUP(G172,data,8,FALSE))</f>
        <v/>
      </c>
      <c r="K172" s="1"/>
      <c r="L172" s="4" t="str">
        <f>IF(ISERROR(VLOOKUP(K172,data,9,FALSE)),"",VLOOKUP(K172,data,9,FALSE))</f>
        <v/>
      </c>
      <c r="M172" s="4" t="str">
        <f>IF(ISERROR(VLOOKUP(K172,data,10,FALSE)),"",VLOOKUP(K172,data,10,FALSE))</f>
        <v/>
      </c>
      <c r="N172" s="20" t="str">
        <f>IF(ISERROR(VLOOKUP(K172,data,11,FALSE)),"",VLOOKUP(K172,data,11,FALSE))</f>
        <v/>
      </c>
      <c r="O172" s="1"/>
      <c r="P172" s="4" t="str">
        <f>IF(ISERROR(VLOOKUP(O172,data,12,FALSE)),"",VLOOKUP(O172,data,12,FALSE))</f>
        <v/>
      </c>
      <c r="Q172" s="4" t="str">
        <f>IF(ISERROR(VLOOKUP(O172,data,13,FALSE)),"",VLOOKUP(O172,data,13,FALSE))</f>
        <v/>
      </c>
      <c r="R172" s="20" t="str">
        <f>IF(ISERROR(VLOOKUP(O172,data,14,FALSE)),"",VLOOKUP(O172,data,14,FALSE))</f>
        <v/>
      </c>
      <c r="S172" s="1"/>
      <c r="T172" s="4" t="str">
        <f>IF(ISERROR(VLOOKUP(S172,data,15,FALSE)),"",VLOOKUP(S172,data,15,FALSE))</f>
        <v/>
      </c>
      <c r="U172" s="4" t="str">
        <f>IF(ISERROR(VLOOKUP(S172,data,16,FALSE)),"",VLOOKUP(S172,data,16,FALSE))</f>
        <v/>
      </c>
      <c r="V172" s="20" t="str">
        <f>IF(ISERROR(VLOOKUP(S172,data,17,FALSE)),"",VLOOKUP(S172,data,17,FALSE))</f>
        <v/>
      </c>
      <c r="W172" s="1"/>
      <c r="X172" s="4" t="str">
        <f>IF(ISERROR(VLOOKUP(W172,data,18,FALSE)),"",VLOOKUP(W172,data,18,FALSE))</f>
        <v/>
      </c>
      <c r="Y172" s="4" t="str">
        <f>IF(ISERROR(VLOOKUP(W172,data,19,FALSE)),"",VLOOKUP(W172,data,19,FALSE))</f>
        <v/>
      </c>
      <c r="Z172" s="20" t="str">
        <f>IF(ISERROR(VLOOKUP(W172,data,20,FALSE)),"",VLOOKUP(W172,data,20,FALSE))</f>
        <v/>
      </c>
      <c r="AA172" s="1"/>
      <c r="AB172" s="4" t="str">
        <f>IF(ISERROR(VLOOKUP(AA172,data,21,FALSE)),"",VLOOKUP(AA172,data,21,FALSE))</f>
        <v/>
      </c>
      <c r="AC172" s="6" t="str">
        <f>IF(ISERROR(VLOOKUP(AA172,data,22,FALSE)),"",VLOOKUP(AA172,data,22,FALSE))</f>
        <v/>
      </c>
      <c r="AD172" s="6" t="str">
        <f>IF(ISERROR(VLOOKUP(AA172,data,23,FALSE)),"",VLOOKUP(AA172,data,23,FALSE))</f>
        <v/>
      </c>
      <c r="AE172" s="112"/>
      <c r="AF172" s="112"/>
      <c r="AG172" s="112"/>
    </row>
    <row r="173" spans="1:38" ht="12.75" thickBot="1">
      <c r="A173" s="113" t="s">
        <v>33</v>
      </c>
      <c r="B173" s="114" t="s">
        <v>34</v>
      </c>
      <c r="C173" s="1"/>
      <c r="D173" s="4" t="str">
        <f>IF(ISERROR(VLOOKUP(C173,data,3,FALSE)),"",VLOOKUP(C173,data,3,FALSE))</f>
        <v/>
      </c>
      <c r="E173" s="4" t="str">
        <f>IF(ISERROR(VLOOKUP(C173,data,4,FALSE)),"",VLOOKUP(C173,data,4,FALSE))</f>
        <v/>
      </c>
      <c r="F173" s="20" t="str">
        <f>IF(ISERROR(VLOOKUP(C173,data,5,FALSE)),"",VLOOKUP(C173,data,5,FALSE))</f>
        <v/>
      </c>
      <c r="G173" s="1"/>
      <c r="H173" s="4" t="str">
        <f>IF(ISERROR(VLOOKUP(G173,data,6,FALSE)),"",VLOOKUP(G173,data,6,FALSE))</f>
        <v/>
      </c>
      <c r="I173" s="4" t="str">
        <f>IF(ISERROR(VLOOKUP(G173,data,7,FALSE)),"",VLOOKUP(G173,data,7,FALSE))</f>
        <v/>
      </c>
      <c r="J173" s="20" t="str">
        <f>IF(ISERROR(VLOOKUP(G173,data,8,FALSE)),"",VLOOKUP(G173,data,8,FALSE))</f>
        <v/>
      </c>
      <c r="K173" s="1"/>
      <c r="L173" s="4" t="str">
        <f>IF(ISERROR(VLOOKUP(K173,data,9,FALSE)),"",VLOOKUP(K173,data,9,FALSE))</f>
        <v/>
      </c>
      <c r="M173" s="4" t="str">
        <f>IF(ISERROR(VLOOKUP(K173,data,10,FALSE)),"",VLOOKUP(K173,data,10,FALSE))</f>
        <v/>
      </c>
      <c r="N173" s="20" t="str">
        <f>IF(ISERROR(VLOOKUP(K173,data,11,FALSE)),"",VLOOKUP(K173,data,11,FALSE))</f>
        <v/>
      </c>
      <c r="O173" s="1"/>
      <c r="P173" s="4" t="str">
        <f>IF(ISERROR(VLOOKUP(O173,data,12,FALSE)),"",VLOOKUP(O173,data,12,FALSE))</f>
        <v/>
      </c>
      <c r="Q173" s="4" t="str">
        <f>IF(ISERROR(VLOOKUP(O173,data,13,FALSE)),"",VLOOKUP(O173,data,13,FALSE))</f>
        <v/>
      </c>
      <c r="R173" s="20" t="str">
        <f>IF(ISERROR(VLOOKUP(O173,data,14,FALSE)),"",VLOOKUP(O173,data,14,FALSE))</f>
        <v/>
      </c>
      <c r="S173" s="1"/>
      <c r="T173" s="4" t="str">
        <f>IF(ISERROR(VLOOKUP(S173,data,15,FALSE)),"",VLOOKUP(S173,data,15,FALSE))</f>
        <v/>
      </c>
      <c r="U173" s="4" t="str">
        <f>IF(ISERROR(VLOOKUP(S173,data,16,FALSE)),"",VLOOKUP(S173,data,16,FALSE))</f>
        <v/>
      </c>
      <c r="V173" s="20" t="str">
        <f>IF(ISERROR(VLOOKUP(S173,data,17,FALSE)),"",VLOOKUP(S173,data,17,FALSE))</f>
        <v/>
      </c>
      <c r="W173" s="1"/>
      <c r="X173" s="4" t="str">
        <f>IF(ISERROR(VLOOKUP(W173,data,18,FALSE)),"",VLOOKUP(W173,data,18,FALSE))</f>
        <v/>
      </c>
      <c r="Y173" s="4" t="str">
        <f>IF(ISERROR(VLOOKUP(W173,data,19,FALSE)),"",VLOOKUP(W173,data,19,FALSE))</f>
        <v/>
      </c>
      <c r="Z173" s="20" t="str">
        <f>IF(ISERROR(VLOOKUP(W173,data,20,FALSE)),"",VLOOKUP(W173,data,20,FALSE))</f>
        <v/>
      </c>
      <c r="AA173" s="1"/>
      <c r="AB173" s="4" t="str">
        <f>IF(ISERROR(VLOOKUP(AA173,data,21,FALSE)),"",VLOOKUP(AA173,data,21,FALSE))</f>
        <v/>
      </c>
      <c r="AC173" s="6" t="str">
        <f>IF(ISERROR(VLOOKUP(AA173,data,22,FALSE)),"",VLOOKUP(AA173,data,22,FALSE))</f>
        <v/>
      </c>
      <c r="AD173" s="6" t="str">
        <f>IF(ISERROR(VLOOKUP(AA173,data,23,FALSE)),"",VLOOKUP(AA173,data,23,FALSE))</f>
        <v/>
      </c>
      <c r="AE173" s="112" t="str">
        <f>IF(ISERROR(VLOOKUP(#REF!,data,13,FALSE)),"",VLOOKUP(#REF!,data,13,FALSE))</f>
        <v/>
      </c>
      <c r="AF173" s="112"/>
      <c r="AG173" s="112"/>
    </row>
    <row r="174" spans="1:38" ht="12.75" thickBot="1">
      <c r="A174" s="62"/>
      <c r="B174" s="114" t="s">
        <v>35</v>
      </c>
      <c r="C174" s="22"/>
      <c r="D174" s="115"/>
      <c r="E174" s="115"/>
      <c r="F174" s="116"/>
      <c r="G174" s="22"/>
      <c r="H174" s="115"/>
      <c r="I174" s="115"/>
      <c r="J174" s="116"/>
      <c r="K174" s="22"/>
      <c r="L174" s="115"/>
      <c r="M174" s="115"/>
      <c r="N174" s="116"/>
      <c r="O174" s="22"/>
      <c r="P174" s="115"/>
      <c r="Q174" s="115"/>
      <c r="R174" s="116"/>
      <c r="S174" s="22"/>
      <c r="T174" s="115"/>
      <c r="U174" s="115"/>
      <c r="V174" s="116"/>
      <c r="W174" s="22"/>
      <c r="X174" s="115"/>
      <c r="Y174" s="115"/>
      <c r="Z174" s="116"/>
      <c r="AA174" s="22"/>
      <c r="AB174" s="115"/>
      <c r="AC174" s="117"/>
      <c r="AD174" s="117"/>
      <c r="AE174" s="112" t="str">
        <f>IF(ISERROR(VLOOKUP(#REF!,data,13,FALSE)),"",VLOOKUP(#REF!,data,13,FALSE))</f>
        <v/>
      </c>
      <c r="AF174" s="112"/>
      <c r="AG174" s="112"/>
    </row>
    <row r="175" spans="1:38" ht="12.75" thickBot="1">
      <c r="A175" s="118" t="str">
        <f>IF(C177="ILLEGAL","ILLEGAL","")</f>
        <v/>
      </c>
      <c r="B175" s="114" t="s">
        <v>36</v>
      </c>
      <c r="C175" s="2"/>
      <c r="D175" s="5"/>
      <c r="E175" s="5"/>
      <c r="F175" s="21"/>
      <c r="G175" s="2"/>
      <c r="H175" s="5"/>
      <c r="I175" s="5"/>
      <c r="J175" s="21"/>
      <c r="K175" s="2"/>
      <c r="L175" s="5"/>
      <c r="M175" s="5"/>
      <c r="N175" s="21"/>
      <c r="O175" s="2"/>
      <c r="P175" s="5"/>
      <c r="Q175" s="5"/>
      <c r="R175" s="21"/>
      <c r="S175" s="2"/>
      <c r="T175" s="5"/>
      <c r="U175" s="5"/>
      <c r="V175" s="21"/>
      <c r="W175" s="2"/>
      <c r="X175" s="5"/>
      <c r="Y175" s="5"/>
      <c r="Z175" s="21"/>
      <c r="AA175" s="2"/>
      <c r="AB175" s="5"/>
      <c r="AC175" s="7"/>
      <c r="AD175" s="7"/>
      <c r="AE175" s="17"/>
      <c r="AF175" s="17"/>
      <c r="AG175" s="17"/>
      <c r="AJ175" s="141"/>
      <c r="AK175" s="142"/>
      <c r="AL175" s="142"/>
    </row>
    <row r="176" spans="1:38" ht="16.5" thickBot="1">
      <c r="A176" s="119"/>
      <c r="B176" s="120" t="s">
        <v>37</v>
      </c>
      <c r="C176" s="3"/>
      <c r="D176" s="8">
        <f>SUM(D172:D175)</f>
        <v>0</v>
      </c>
      <c r="E176" s="8">
        <f>SUM(E172:E175)</f>
        <v>0</v>
      </c>
      <c r="F176" s="8">
        <f>SUM(F172:F175)</f>
        <v>0</v>
      </c>
      <c r="G176" s="147"/>
      <c r="H176" s="8">
        <f>SUM(H172:H175)</f>
        <v>0</v>
      </c>
      <c r="I176" s="8">
        <f>SUM(I172:I175)</f>
        <v>0</v>
      </c>
      <c r="J176" s="8">
        <f>SUM(J172:J175)</f>
        <v>0</v>
      </c>
      <c r="K176" s="147"/>
      <c r="L176" s="8">
        <f>SUM(L172:L175)</f>
        <v>0</v>
      </c>
      <c r="M176" s="8">
        <f>SUM(M172:M175)</f>
        <v>0</v>
      </c>
      <c r="N176" s="8">
        <f>SUM(N172:N175)</f>
        <v>0</v>
      </c>
      <c r="O176" s="147"/>
      <c r="P176" s="8">
        <f>SUM(P172:P175)</f>
        <v>0</v>
      </c>
      <c r="Q176" s="8">
        <f>SUM(Q172:Q175)</f>
        <v>0</v>
      </c>
      <c r="R176" s="8">
        <f>SUM(R172:R175)</f>
        <v>0</v>
      </c>
      <c r="S176" s="147"/>
      <c r="T176" s="8">
        <f>SUM(T172:T175)</f>
        <v>0</v>
      </c>
      <c r="U176" s="8">
        <f>SUM(U172:U175)</f>
        <v>0</v>
      </c>
      <c r="V176" s="8">
        <f>SUM(V172:V175)</f>
        <v>0</v>
      </c>
      <c r="W176" s="147"/>
      <c r="X176" s="8">
        <f>SUM(X172:X175)</f>
        <v>0</v>
      </c>
      <c r="Y176" s="8">
        <f>SUM(Y172:Y175)</f>
        <v>0</v>
      </c>
      <c r="Z176" s="8">
        <f>SUM(Z172:Z175)</f>
        <v>0</v>
      </c>
      <c r="AA176" s="147"/>
      <c r="AB176" s="8">
        <f>SUM(AB172:AB175)</f>
        <v>0</v>
      </c>
      <c r="AC176" s="8">
        <f>SUM(AC172:AC175)</f>
        <v>0</v>
      </c>
      <c r="AD176" s="8">
        <f>SUM(AD172:AD175)</f>
        <v>0</v>
      </c>
      <c r="AE176" s="8">
        <f>SUM(F176,J176,N176,R176,V176,Z176,AD176)</f>
        <v>0</v>
      </c>
      <c r="AF176" s="122">
        <v>0</v>
      </c>
      <c r="AG176" s="123"/>
      <c r="AJ176" s="18"/>
      <c r="AK176" s="18"/>
      <c r="AL176" s="18"/>
    </row>
    <row r="177" spans="1:38" ht="15" thickBot="1">
      <c r="A177" s="124">
        <f>COUNTIF(C178:AC178,"Cannot Convert")</f>
        <v>0</v>
      </c>
      <c r="B177" s="125" t="s">
        <v>38</v>
      </c>
      <c r="C177" s="126" t="str">
        <f>IF(AND(E176&gt;$AA$1,D176&gt;$X$1),"ILLEGAL",IF(E176&gt;$AA$1,"Full-Time Driver",""))</f>
        <v/>
      </c>
      <c r="D177" s="127"/>
      <c r="E177" s="128"/>
      <c r="F177" s="127"/>
      <c r="G177" s="126" t="str">
        <f>IF(AND(I176&gt;$AA$1,H176&gt;$X$1),"ILLEGAL",IF(I176&gt;$AA$1,"Full-Time Driver",""))</f>
        <v/>
      </c>
      <c r="H177" s="127"/>
      <c r="I177" s="128"/>
      <c r="J177" s="127"/>
      <c r="K177" s="126" t="str">
        <f>IF(AND(M176&gt;$AA$1,L176&gt;$X$1),"ILLEGAL",IF(M176&gt;$AA$1,"Full-Time Driver",""))</f>
        <v/>
      </c>
      <c r="L177" s="127"/>
      <c r="M177" s="128"/>
      <c r="N177" s="127"/>
      <c r="O177" s="126" t="str">
        <f>IF(AND(Q176&gt;$AA$1,P176&gt;$X$1),"ILLEGAL",IF(Q176&gt;$AA$1,"Full-Time Driver",""))</f>
        <v/>
      </c>
      <c r="P177" s="127"/>
      <c r="Q177" s="128"/>
      <c r="R177" s="127"/>
      <c r="S177" s="126" t="str">
        <f>IF(AND(U176&gt;$AA$1,T176&gt;$X$1),"ILLEGAL",IF(U176&gt;$AA$1,"Full-Time Driver",""))</f>
        <v/>
      </c>
      <c r="T177" s="127"/>
      <c r="U177" s="128"/>
      <c r="V177" s="127"/>
      <c r="W177" s="126" t="str">
        <f>IF(AND(Y176&gt;$AA$1,X176&gt;$X$1),"ILLEGAL",IF(Y176&gt;$AA$1,"Full-Time Driver",""))</f>
        <v/>
      </c>
      <c r="X177" s="127"/>
      <c r="Y177" s="128"/>
      <c r="Z177" s="127"/>
      <c r="AA177" s="126" t="str">
        <f>IF(AND(AC176&gt;$AA$1,AB176&gt;$X$1),"ILLEGAL",IF(AC176&gt;$AA$1,"Full-Time Driver",""))</f>
        <v/>
      </c>
      <c r="AB177" s="127"/>
      <c r="AC177" s="128"/>
      <c r="AD177" s="128"/>
      <c r="AE177" s="126" t="str">
        <f>IF($AE$1&lt;AE176,"Working Time Policy Breach","Compliant to Working Time Policy")</f>
        <v>Compliant to Working Time Policy</v>
      </c>
      <c r="AF177" s="128"/>
      <c r="AG177" s="128"/>
      <c r="AJ177" s="18"/>
      <c r="AK177" s="18"/>
      <c r="AL177" s="18"/>
    </row>
    <row r="178" spans="1:38" s="75" customFormat="1" ht="14.1" customHeight="1" thickTop="1" thickBot="1">
      <c r="A178" s="129" t="str">
        <f>IF(A177&gt;0,"Cannot Convert","")</f>
        <v/>
      </c>
      <c r="B178" s="135" t="s">
        <v>11</v>
      </c>
      <c r="C178" s="131" t="str">
        <f>IF(D176&gt;$X$1,"Cannot Convert","")</f>
        <v/>
      </c>
      <c r="D178" s="132"/>
      <c r="E178" s="133"/>
      <c r="F178" s="132"/>
      <c r="G178" s="131" t="str">
        <f>IF(H176&gt;$X$1,"Cannot Convert","")</f>
        <v/>
      </c>
      <c r="H178" s="132"/>
      <c r="I178" s="133"/>
      <c r="J178" s="132"/>
      <c r="K178" s="131" t="str">
        <f>IF(L176&gt;$X$1,"Cannot Convert","")</f>
        <v/>
      </c>
      <c r="L178" s="132"/>
      <c r="M178" s="133"/>
      <c r="N178" s="132"/>
      <c r="O178" s="131" t="str">
        <f>IF(P176&gt;$X$1,"Cannot Convert","")</f>
        <v/>
      </c>
      <c r="P178" s="132"/>
      <c r="Q178" s="133"/>
      <c r="R178" s="132"/>
      <c r="S178" s="131" t="str">
        <f>IF(T176&gt;$X$1,"Cannot Convert","")</f>
        <v/>
      </c>
      <c r="T178" s="132"/>
      <c r="U178" s="133"/>
      <c r="V178" s="132"/>
      <c r="W178" s="131" t="str">
        <f>IF(X176&gt;$X$1,"Cannot Convert","")</f>
        <v/>
      </c>
      <c r="X178" s="132"/>
      <c r="Y178" s="133"/>
      <c r="Z178" s="132"/>
      <c r="AA178" s="131" t="str">
        <f>IF(AB176&gt;$X$1,"Cannot Convert","")</f>
        <v/>
      </c>
      <c r="AB178" s="132"/>
      <c r="AC178" s="133"/>
      <c r="AD178" s="133"/>
      <c r="AE178" s="134" t="s">
        <v>39</v>
      </c>
      <c r="AF178" s="133"/>
      <c r="AG178" s="133"/>
      <c r="AJ178" s="18"/>
      <c r="AK178" s="18"/>
      <c r="AL178" s="18"/>
    </row>
    <row r="179" spans="1:38" ht="25.5" thickTop="1" thickBot="1">
      <c r="A179" s="101" t="s">
        <v>23</v>
      </c>
      <c r="B179" s="102"/>
      <c r="C179" s="103" t="s">
        <v>24</v>
      </c>
      <c r="D179" s="104" t="s">
        <v>25</v>
      </c>
      <c r="E179" s="104" t="s">
        <v>26</v>
      </c>
      <c r="F179" s="105" t="s">
        <v>27</v>
      </c>
      <c r="G179" s="103" t="s">
        <v>24</v>
      </c>
      <c r="H179" s="104" t="s">
        <v>25</v>
      </c>
      <c r="I179" s="104" t="s">
        <v>26</v>
      </c>
      <c r="J179" s="105" t="s">
        <v>27</v>
      </c>
      <c r="K179" s="103" t="s">
        <v>24</v>
      </c>
      <c r="L179" s="104" t="s">
        <v>25</v>
      </c>
      <c r="M179" s="104" t="s">
        <v>26</v>
      </c>
      <c r="N179" s="105" t="s">
        <v>27</v>
      </c>
      <c r="O179" s="103" t="s">
        <v>24</v>
      </c>
      <c r="P179" s="104" t="s">
        <v>25</v>
      </c>
      <c r="Q179" s="104" t="s">
        <v>26</v>
      </c>
      <c r="R179" s="105" t="s">
        <v>27</v>
      </c>
      <c r="S179" s="103" t="s">
        <v>24</v>
      </c>
      <c r="T179" s="104" t="s">
        <v>25</v>
      </c>
      <c r="U179" s="104" t="s">
        <v>26</v>
      </c>
      <c r="V179" s="105" t="s">
        <v>27</v>
      </c>
      <c r="W179" s="103" t="s">
        <v>24</v>
      </c>
      <c r="X179" s="104" t="s">
        <v>25</v>
      </c>
      <c r="Y179" s="104" t="s">
        <v>26</v>
      </c>
      <c r="Z179" s="105" t="s">
        <v>27</v>
      </c>
      <c r="AA179" s="103" t="s">
        <v>24</v>
      </c>
      <c r="AB179" s="104" t="s">
        <v>25</v>
      </c>
      <c r="AC179" s="106" t="s">
        <v>26</v>
      </c>
      <c r="AD179" s="105" t="s">
        <v>27</v>
      </c>
      <c r="AE179" s="107" t="s">
        <v>28</v>
      </c>
      <c r="AF179" s="104" t="s">
        <v>29</v>
      </c>
      <c r="AG179" s="104" t="s">
        <v>30</v>
      </c>
      <c r="AJ179" s="18"/>
      <c r="AK179" s="18"/>
      <c r="AL179" s="18"/>
    </row>
    <row r="180" spans="1:38" ht="16.5" thickBot="1">
      <c r="A180" s="63"/>
      <c r="B180" s="108" t="s">
        <v>32</v>
      </c>
      <c r="C180" s="1"/>
      <c r="D180" s="4" t="str">
        <f>IF(ISERROR(VLOOKUP(C180,data,3,FALSE)),"",VLOOKUP(C180,data,3,FALSE))</f>
        <v/>
      </c>
      <c r="E180" s="4" t="str">
        <f>IF(ISERROR(VLOOKUP(C180,data,4,FALSE)),"",VLOOKUP(C180,data,4,FALSE))</f>
        <v/>
      </c>
      <c r="F180" s="20" t="str">
        <f>IF(ISERROR(VLOOKUP(C180,data,5,FALSE)),"",VLOOKUP(C180,data,5,FALSE))</f>
        <v/>
      </c>
      <c r="G180" s="1"/>
      <c r="H180" s="4" t="str">
        <f>IF(ISERROR(VLOOKUP(G180,data,6,FALSE)),"",VLOOKUP(G180,data,6,FALSE))</f>
        <v/>
      </c>
      <c r="I180" s="4" t="str">
        <f>IF(ISERROR(VLOOKUP(G180,data,7,FALSE)),"",VLOOKUP(G180,data,7,FALSE))</f>
        <v/>
      </c>
      <c r="J180" s="20" t="str">
        <f>IF(ISERROR(VLOOKUP(G180,data,8,FALSE)),"",VLOOKUP(G180,data,8,FALSE))</f>
        <v/>
      </c>
      <c r="K180" s="1"/>
      <c r="L180" s="4" t="str">
        <f>IF(ISERROR(VLOOKUP(K180,data,9,FALSE)),"",VLOOKUP(K180,data,9,FALSE))</f>
        <v/>
      </c>
      <c r="M180" s="4" t="str">
        <f>IF(ISERROR(VLOOKUP(K180,data,10,FALSE)),"",VLOOKUP(K180,data,10,FALSE))</f>
        <v/>
      </c>
      <c r="N180" s="20" t="str">
        <f>IF(ISERROR(VLOOKUP(K180,data,11,FALSE)),"",VLOOKUP(K180,data,11,FALSE))</f>
        <v/>
      </c>
      <c r="O180" s="1"/>
      <c r="P180" s="4" t="str">
        <f>IF(ISERROR(VLOOKUP(O180,data,12,FALSE)),"",VLOOKUP(O180,data,12,FALSE))</f>
        <v/>
      </c>
      <c r="Q180" s="4" t="str">
        <f>IF(ISERROR(VLOOKUP(O180,data,13,FALSE)),"",VLOOKUP(O180,data,13,FALSE))</f>
        <v/>
      </c>
      <c r="R180" s="20" t="str">
        <f>IF(ISERROR(VLOOKUP(O180,data,14,FALSE)),"",VLOOKUP(O180,data,14,FALSE))</f>
        <v/>
      </c>
      <c r="S180" s="1"/>
      <c r="T180" s="4" t="str">
        <f>IF(ISERROR(VLOOKUP(S180,data,15,FALSE)),"",VLOOKUP(S180,data,15,FALSE))</f>
        <v/>
      </c>
      <c r="U180" s="4" t="str">
        <f>IF(ISERROR(VLOOKUP(S180,data,16,FALSE)),"",VLOOKUP(S180,data,16,FALSE))</f>
        <v/>
      </c>
      <c r="V180" s="20" t="str">
        <f>IF(ISERROR(VLOOKUP(S180,data,17,FALSE)),"",VLOOKUP(S180,data,17,FALSE))</f>
        <v/>
      </c>
      <c r="W180" s="1"/>
      <c r="X180" s="4" t="str">
        <f>IF(ISERROR(VLOOKUP(W180,data,18,FALSE)),"",VLOOKUP(W180,data,18,FALSE))</f>
        <v/>
      </c>
      <c r="Y180" s="4" t="str">
        <f>IF(ISERROR(VLOOKUP(W180,data,19,FALSE)),"",VLOOKUP(W180,data,19,FALSE))</f>
        <v/>
      </c>
      <c r="Z180" s="20" t="str">
        <f>IF(ISERROR(VLOOKUP(W180,data,20,FALSE)),"",VLOOKUP(W180,data,20,FALSE))</f>
        <v/>
      </c>
      <c r="AA180" s="1"/>
      <c r="AB180" s="4" t="str">
        <f>IF(ISERROR(VLOOKUP(AA180,data,21,FALSE)),"",VLOOKUP(AA180,data,21,FALSE))</f>
        <v/>
      </c>
      <c r="AC180" s="6" t="str">
        <f>IF(ISERROR(VLOOKUP(AA180,data,22,FALSE)),"",VLOOKUP(AA180,data,22,FALSE))</f>
        <v/>
      </c>
      <c r="AD180" s="6" t="str">
        <f>IF(ISERROR(VLOOKUP(AA180,data,23,FALSE)),"",VLOOKUP(AA180,data,23,FALSE))</f>
        <v/>
      </c>
      <c r="AE180" s="112"/>
      <c r="AF180" s="112"/>
      <c r="AG180" s="112"/>
      <c r="AJ180" s="143"/>
      <c r="AK180" s="143"/>
      <c r="AL180" s="143"/>
    </row>
    <row r="181" spans="1:38" ht="15" thickBot="1">
      <c r="A181" s="113" t="s">
        <v>33</v>
      </c>
      <c r="B181" s="114" t="s">
        <v>34</v>
      </c>
      <c r="C181" s="1"/>
      <c r="D181" s="4" t="str">
        <f>IF(ISERROR(VLOOKUP(C181,data,3,FALSE)),"",VLOOKUP(C181,data,3,FALSE))</f>
        <v/>
      </c>
      <c r="E181" s="4" t="str">
        <f>IF(ISERROR(VLOOKUP(C181,data,4,FALSE)),"",VLOOKUP(C181,data,4,FALSE))</f>
        <v/>
      </c>
      <c r="F181" s="20" t="str">
        <f>IF(ISERROR(VLOOKUP(C181,data,5,FALSE)),"",VLOOKUP(C181,data,5,FALSE))</f>
        <v/>
      </c>
      <c r="G181" s="1"/>
      <c r="H181" s="4" t="str">
        <f>IF(ISERROR(VLOOKUP(G181,data,6,FALSE)),"",VLOOKUP(G181,data,6,FALSE))</f>
        <v/>
      </c>
      <c r="I181" s="4" t="str">
        <f>IF(ISERROR(VLOOKUP(G181,data,7,FALSE)),"",VLOOKUP(G181,data,7,FALSE))</f>
        <v/>
      </c>
      <c r="J181" s="20" t="str">
        <f>IF(ISERROR(VLOOKUP(G181,data,8,FALSE)),"",VLOOKUP(G181,data,8,FALSE))</f>
        <v/>
      </c>
      <c r="K181" s="1"/>
      <c r="L181" s="4" t="str">
        <f>IF(ISERROR(VLOOKUP(K181,data,9,FALSE)),"",VLOOKUP(K181,data,9,FALSE))</f>
        <v/>
      </c>
      <c r="M181" s="4" t="str">
        <f>IF(ISERROR(VLOOKUP(K181,data,10,FALSE)),"",VLOOKUP(K181,data,10,FALSE))</f>
        <v/>
      </c>
      <c r="N181" s="20" t="str">
        <f>IF(ISERROR(VLOOKUP(K181,data,11,FALSE)),"",VLOOKUP(K181,data,11,FALSE))</f>
        <v/>
      </c>
      <c r="O181" s="1"/>
      <c r="P181" s="4" t="str">
        <f>IF(ISERROR(VLOOKUP(O181,data,12,FALSE)),"",VLOOKUP(O181,data,12,FALSE))</f>
        <v/>
      </c>
      <c r="Q181" s="4" t="str">
        <f>IF(ISERROR(VLOOKUP(O181,data,13,FALSE)),"",VLOOKUP(O181,data,13,FALSE))</f>
        <v/>
      </c>
      <c r="R181" s="20" t="str">
        <f>IF(ISERROR(VLOOKUP(O181,data,14,FALSE)),"",VLOOKUP(O181,data,14,FALSE))</f>
        <v/>
      </c>
      <c r="S181" s="1"/>
      <c r="T181" s="4" t="str">
        <f>IF(ISERROR(VLOOKUP(S181,data,15,FALSE)),"",VLOOKUP(S181,data,15,FALSE))</f>
        <v/>
      </c>
      <c r="U181" s="4" t="str">
        <f>IF(ISERROR(VLOOKUP(S181,data,16,FALSE)),"",VLOOKUP(S181,data,16,FALSE))</f>
        <v/>
      </c>
      <c r="V181" s="20" t="str">
        <f>IF(ISERROR(VLOOKUP(S181,data,17,FALSE)),"",VLOOKUP(S181,data,17,FALSE))</f>
        <v/>
      </c>
      <c r="W181" s="1"/>
      <c r="X181" s="4" t="str">
        <f>IF(ISERROR(VLOOKUP(W181,data,18,FALSE)),"",VLOOKUP(W181,data,18,FALSE))</f>
        <v/>
      </c>
      <c r="Y181" s="4" t="str">
        <f>IF(ISERROR(VLOOKUP(W181,data,19,FALSE)),"",VLOOKUP(W181,data,19,FALSE))</f>
        <v/>
      </c>
      <c r="Z181" s="20" t="str">
        <f>IF(ISERROR(VLOOKUP(W181,data,20,FALSE)),"",VLOOKUP(W181,data,20,FALSE))</f>
        <v/>
      </c>
      <c r="AA181" s="1"/>
      <c r="AB181" s="4" t="str">
        <f>IF(ISERROR(VLOOKUP(AA181,data,21,FALSE)),"",VLOOKUP(AA181,data,21,FALSE))</f>
        <v/>
      </c>
      <c r="AC181" s="6" t="str">
        <f>IF(ISERROR(VLOOKUP(AA181,data,22,FALSE)),"",VLOOKUP(AA181,data,22,FALSE))</f>
        <v/>
      </c>
      <c r="AD181" s="6" t="str">
        <f>IF(ISERROR(VLOOKUP(AA181,data,23,FALSE)),"",VLOOKUP(AA181,data,23,FALSE))</f>
        <v/>
      </c>
      <c r="AE181" s="112" t="str">
        <f>IF(ISERROR(VLOOKUP(#REF!,data,13,FALSE)),"",VLOOKUP(#REF!,data,13,FALSE))</f>
        <v/>
      </c>
      <c r="AF181" s="112"/>
      <c r="AG181" s="112"/>
      <c r="AJ181" s="144"/>
      <c r="AK181" s="144"/>
      <c r="AL181" s="144"/>
    </row>
    <row r="182" spans="1:38" ht="15" thickBot="1">
      <c r="A182" s="62"/>
      <c r="B182" s="114" t="s">
        <v>35</v>
      </c>
      <c r="C182" s="22"/>
      <c r="D182" s="115"/>
      <c r="E182" s="115"/>
      <c r="F182" s="116"/>
      <c r="G182" s="22"/>
      <c r="H182" s="115"/>
      <c r="I182" s="115"/>
      <c r="J182" s="116"/>
      <c r="K182" s="22"/>
      <c r="L182" s="115"/>
      <c r="M182" s="115"/>
      <c r="N182" s="116"/>
      <c r="O182" s="22"/>
      <c r="P182" s="115"/>
      <c r="Q182" s="115"/>
      <c r="R182" s="116"/>
      <c r="S182" s="22"/>
      <c r="T182" s="115"/>
      <c r="U182" s="115"/>
      <c r="V182" s="116"/>
      <c r="W182" s="22"/>
      <c r="X182" s="115"/>
      <c r="Y182" s="115"/>
      <c r="Z182" s="116"/>
      <c r="AA182" s="22"/>
      <c r="AB182" s="115"/>
      <c r="AC182" s="117"/>
      <c r="AD182" s="117"/>
      <c r="AE182" s="112" t="str">
        <f>IF(ISERROR(VLOOKUP(#REF!,data,13,FALSE)),"",VLOOKUP(#REF!,data,13,FALSE))</f>
        <v/>
      </c>
      <c r="AF182" s="112"/>
      <c r="AG182" s="112"/>
      <c r="AJ182" s="145"/>
      <c r="AK182" s="146"/>
      <c r="AL182" s="146"/>
    </row>
    <row r="183" spans="1:38" ht="12.75" thickBot="1">
      <c r="A183" s="118" t="str">
        <f>IF(C185="ILLEGAL","ILLEGAL","")</f>
        <v/>
      </c>
      <c r="B183" s="114" t="s">
        <v>36</v>
      </c>
      <c r="C183" s="2"/>
      <c r="D183" s="5"/>
      <c r="E183" s="5"/>
      <c r="F183" s="21"/>
      <c r="G183" s="2"/>
      <c r="H183" s="5"/>
      <c r="I183" s="5"/>
      <c r="J183" s="21"/>
      <c r="K183" s="2"/>
      <c r="L183" s="5"/>
      <c r="M183" s="5"/>
      <c r="N183" s="21"/>
      <c r="O183" s="2"/>
      <c r="P183" s="5"/>
      <c r="Q183" s="5"/>
      <c r="R183" s="21"/>
      <c r="S183" s="2"/>
      <c r="T183" s="5"/>
      <c r="U183" s="5"/>
      <c r="V183" s="21"/>
      <c r="W183" s="2"/>
      <c r="X183" s="5"/>
      <c r="Y183" s="5"/>
      <c r="Z183" s="21"/>
      <c r="AA183" s="2"/>
      <c r="AB183" s="5"/>
      <c r="AC183" s="7"/>
      <c r="AD183" s="7"/>
      <c r="AE183" s="17"/>
      <c r="AF183" s="17"/>
      <c r="AG183" s="17"/>
    </row>
    <row r="184" spans="1:38" ht="16.5" thickBot="1">
      <c r="A184" s="119"/>
      <c r="B184" s="120" t="s">
        <v>37</v>
      </c>
      <c r="C184" s="3"/>
      <c r="D184" s="8">
        <f>SUM(D180:D183)</f>
        <v>0</v>
      </c>
      <c r="E184" s="8">
        <f>SUM(E180:E183)</f>
        <v>0</v>
      </c>
      <c r="F184" s="8">
        <f>SUM(F180:F183)</f>
        <v>0</v>
      </c>
      <c r="G184" s="147"/>
      <c r="H184" s="8">
        <f>SUM(H180:H183)</f>
        <v>0</v>
      </c>
      <c r="I184" s="8">
        <f>SUM(I180:I183)</f>
        <v>0</v>
      </c>
      <c r="J184" s="8">
        <f>SUM(J180:J183)</f>
        <v>0</v>
      </c>
      <c r="K184" s="147"/>
      <c r="L184" s="8">
        <f>SUM(L180:L183)</f>
        <v>0</v>
      </c>
      <c r="M184" s="8">
        <f>SUM(M180:M183)</f>
        <v>0</v>
      </c>
      <c r="N184" s="8">
        <f>SUM(N180:N183)</f>
        <v>0</v>
      </c>
      <c r="O184" s="147"/>
      <c r="P184" s="8">
        <f>SUM(P180:P183)</f>
        <v>0</v>
      </c>
      <c r="Q184" s="8">
        <f>SUM(Q180:Q183)</f>
        <v>0</v>
      </c>
      <c r="R184" s="8">
        <f>SUM(R180:R183)</f>
        <v>0</v>
      </c>
      <c r="S184" s="147"/>
      <c r="T184" s="8">
        <f>SUM(T180:T183)</f>
        <v>0</v>
      </c>
      <c r="U184" s="8">
        <f>SUM(U180:U183)</f>
        <v>0</v>
      </c>
      <c r="V184" s="8">
        <f>SUM(V180:V183)</f>
        <v>0</v>
      </c>
      <c r="W184" s="147"/>
      <c r="X184" s="8">
        <f>SUM(X180:X183)</f>
        <v>0</v>
      </c>
      <c r="Y184" s="8">
        <f>SUM(Y180:Y183)</f>
        <v>0</v>
      </c>
      <c r="Z184" s="8">
        <f>SUM(Z180:Z183)</f>
        <v>0</v>
      </c>
      <c r="AA184" s="147"/>
      <c r="AB184" s="8">
        <f>SUM(AB180:AB183)</f>
        <v>0</v>
      </c>
      <c r="AC184" s="8">
        <f>SUM(AC180:AC183)</f>
        <v>0</v>
      </c>
      <c r="AD184" s="8">
        <f>SUM(AD180:AD183)</f>
        <v>0</v>
      </c>
      <c r="AE184" s="8">
        <f>SUM(F184,J184,N184,R184,V184,Z184,AD184)</f>
        <v>0</v>
      </c>
      <c r="AF184" s="122">
        <v>0</v>
      </c>
      <c r="AG184" s="123"/>
    </row>
    <row r="185" spans="1:38" ht="15" thickBot="1">
      <c r="A185" s="124">
        <f>COUNTIF(C186:AC186,"Cannot Convert")</f>
        <v>0</v>
      </c>
      <c r="B185" s="125" t="s">
        <v>38</v>
      </c>
      <c r="C185" s="126" t="str">
        <f>IF(AND(E184&gt;$AA$1,D184&gt;$X$1),"ILLEGAL",IF(E184&gt;$AA$1,"Full-Time Driver",""))</f>
        <v/>
      </c>
      <c r="D185" s="127"/>
      <c r="E185" s="128"/>
      <c r="F185" s="127"/>
      <c r="G185" s="126" t="str">
        <f>IF(AND(I184&gt;$AA$1,H184&gt;$X$1),"ILLEGAL",IF(I184&gt;$AA$1,"Full-Time Driver",""))</f>
        <v/>
      </c>
      <c r="H185" s="127"/>
      <c r="I185" s="128"/>
      <c r="J185" s="127"/>
      <c r="K185" s="126" t="str">
        <f>IF(AND(M184&gt;$AA$1,L184&gt;$X$1),"ILLEGAL",IF(M184&gt;$AA$1,"Full-Time Driver",""))</f>
        <v/>
      </c>
      <c r="L185" s="127"/>
      <c r="M185" s="128"/>
      <c r="N185" s="127"/>
      <c r="O185" s="126" t="str">
        <f>IF(AND(Q184&gt;$AA$1,P184&gt;$X$1),"ILLEGAL",IF(Q184&gt;$AA$1,"Full-Time Driver",""))</f>
        <v/>
      </c>
      <c r="P185" s="127"/>
      <c r="Q185" s="128"/>
      <c r="R185" s="127"/>
      <c r="S185" s="126" t="str">
        <f>IF(AND(U184&gt;$AA$1,T184&gt;$X$1),"ILLEGAL",IF(U184&gt;$AA$1,"Full-Time Driver",""))</f>
        <v/>
      </c>
      <c r="T185" s="127"/>
      <c r="U185" s="128"/>
      <c r="V185" s="127"/>
      <c r="W185" s="126" t="str">
        <f>IF(AND(Y184&gt;$AA$1,X184&gt;$X$1),"ILLEGAL",IF(Y184&gt;$AA$1,"Full-Time Driver",""))</f>
        <v/>
      </c>
      <c r="X185" s="127"/>
      <c r="Y185" s="128"/>
      <c r="Z185" s="127"/>
      <c r="AA185" s="126" t="str">
        <f>IF(AND(AC184&gt;$AA$1,AB184&gt;$X$1),"ILLEGAL",IF(AC184&gt;$AA$1,"Full-Time Driver",""))</f>
        <v/>
      </c>
      <c r="AB185" s="127"/>
      <c r="AC185" s="128"/>
      <c r="AD185" s="128"/>
      <c r="AE185" s="126" t="str">
        <f>IF($AE$1&lt;AE184,"Working Time Policy Breach","Compliant to Working Time Policy")</f>
        <v>Compliant to Working Time Policy</v>
      </c>
      <c r="AF185" s="128"/>
      <c r="AG185" s="128"/>
    </row>
    <row r="186" spans="1:38" s="75" customFormat="1" ht="14.1" customHeight="1" thickTop="1" thickBot="1">
      <c r="A186" s="129" t="str">
        <f>IF(A185&gt;0,"Cannot Convert","")</f>
        <v/>
      </c>
      <c r="B186" s="135" t="s">
        <v>11</v>
      </c>
      <c r="C186" s="131" t="str">
        <f>IF(D184&gt;$X$1,"Cannot Convert","")</f>
        <v/>
      </c>
      <c r="D186" s="132"/>
      <c r="E186" s="133"/>
      <c r="F186" s="132"/>
      <c r="G186" s="131" t="str">
        <f>IF(H184&gt;$X$1,"Cannot Convert","")</f>
        <v/>
      </c>
      <c r="H186" s="132"/>
      <c r="I186" s="133"/>
      <c r="J186" s="132"/>
      <c r="K186" s="131" t="str">
        <f>IF(L184&gt;$X$1,"Cannot Convert","")</f>
        <v/>
      </c>
      <c r="L186" s="132"/>
      <c r="M186" s="133"/>
      <c r="N186" s="132"/>
      <c r="O186" s="131" t="str">
        <f>IF(P184&gt;$X$1,"Cannot Convert","")</f>
        <v/>
      </c>
      <c r="P186" s="132"/>
      <c r="Q186" s="133"/>
      <c r="R186" s="132"/>
      <c r="S186" s="131" t="str">
        <f>IF(T184&gt;$X$1,"Cannot Convert","")</f>
        <v/>
      </c>
      <c r="T186" s="132"/>
      <c r="U186" s="133"/>
      <c r="V186" s="132"/>
      <c r="W186" s="131" t="str">
        <f>IF(X184&gt;$X$1,"Cannot Convert","")</f>
        <v/>
      </c>
      <c r="X186" s="132"/>
      <c r="Y186" s="133"/>
      <c r="Z186" s="132"/>
      <c r="AA186" s="131" t="str">
        <f>IF(AB184&gt;$X$1,"Cannot Convert","")</f>
        <v/>
      </c>
      <c r="AB186" s="132"/>
      <c r="AC186" s="133"/>
      <c r="AD186" s="133"/>
      <c r="AE186" s="134" t="s">
        <v>39</v>
      </c>
      <c r="AF186" s="133"/>
      <c r="AG186" s="133"/>
    </row>
    <row r="187" spans="1:38" ht="25.5" thickTop="1" thickBot="1">
      <c r="A187" s="101" t="s">
        <v>23</v>
      </c>
      <c r="B187" s="102"/>
      <c r="C187" s="103" t="s">
        <v>24</v>
      </c>
      <c r="D187" s="104" t="s">
        <v>25</v>
      </c>
      <c r="E187" s="104" t="s">
        <v>26</v>
      </c>
      <c r="F187" s="105" t="s">
        <v>27</v>
      </c>
      <c r="G187" s="103" t="s">
        <v>24</v>
      </c>
      <c r="H187" s="104" t="s">
        <v>25</v>
      </c>
      <c r="I187" s="104" t="s">
        <v>26</v>
      </c>
      <c r="J187" s="105" t="s">
        <v>27</v>
      </c>
      <c r="K187" s="103" t="s">
        <v>24</v>
      </c>
      <c r="L187" s="104" t="s">
        <v>25</v>
      </c>
      <c r="M187" s="104" t="s">
        <v>26</v>
      </c>
      <c r="N187" s="105" t="s">
        <v>27</v>
      </c>
      <c r="O187" s="103" t="s">
        <v>24</v>
      </c>
      <c r="P187" s="104" t="s">
        <v>25</v>
      </c>
      <c r="Q187" s="104" t="s">
        <v>26</v>
      </c>
      <c r="R187" s="105" t="s">
        <v>27</v>
      </c>
      <c r="S187" s="103" t="s">
        <v>24</v>
      </c>
      <c r="T187" s="104" t="s">
        <v>25</v>
      </c>
      <c r="U187" s="104" t="s">
        <v>26</v>
      </c>
      <c r="V187" s="105" t="s">
        <v>27</v>
      </c>
      <c r="W187" s="103" t="s">
        <v>24</v>
      </c>
      <c r="X187" s="104" t="s">
        <v>25</v>
      </c>
      <c r="Y187" s="104" t="s">
        <v>26</v>
      </c>
      <c r="Z187" s="105" t="s">
        <v>27</v>
      </c>
      <c r="AA187" s="103" t="s">
        <v>24</v>
      </c>
      <c r="AB187" s="104" t="s">
        <v>25</v>
      </c>
      <c r="AC187" s="106" t="s">
        <v>26</v>
      </c>
      <c r="AD187" s="105" t="s">
        <v>27</v>
      </c>
      <c r="AE187" s="107" t="s">
        <v>28</v>
      </c>
      <c r="AF187" s="104" t="s">
        <v>29</v>
      </c>
      <c r="AG187" s="104" t="s">
        <v>30</v>
      </c>
    </row>
    <row r="188" spans="1:38" ht="12.75" thickBot="1">
      <c r="A188" s="63"/>
      <c r="B188" s="108" t="s">
        <v>32</v>
      </c>
      <c r="C188" s="1"/>
      <c r="D188" s="4" t="str">
        <f>IF(ISERROR(VLOOKUP(C188,data,3,FALSE)),"",VLOOKUP(C188,data,3,FALSE))</f>
        <v/>
      </c>
      <c r="E188" s="4" t="str">
        <f>IF(ISERROR(VLOOKUP(C188,data,4,FALSE)),"",VLOOKUP(C188,data,4,FALSE))</f>
        <v/>
      </c>
      <c r="F188" s="20" t="str">
        <f>IF(ISERROR(VLOOKUP(C188,data,5,FALSE)),"",VLOOKUP(C188,data,5,FALSE))</f>
        <v/>
      </c>
      <c r="G188" s="1"/>
      <c r="H188" s="4" t="str">
        <f>IF(ISERROR(VLOOKUP(G188,data,6,FALSE)),"",VLOOKUP(G188,data,6,FALSE))</f>
        <v/>
      </c>
      <c r="I188" s="4" t="str">
        <f>IF(ISERROR(VLOOKUP(G188,data,7,FALSE)),"",VLOOKUP(G188,data,7,FALSE))</f>
        <v/>
      </c>
      <c r="J188" s="20" t="str">
        <f>IF(ISERROR(VLOOKUP(G188,data,8,FALSE)),"",VLOOKUP(G188,data,8,FALSE))</f>
        <v/>
      </c>
      <c r="K188" s="1"/>
      <c r="L188" s="4" t="str">
        <f>IF(ISERROR(VLOOKUP(K188,data,9,FALSE)),"",VLOOKUP(K188,data,9,FALSE))</f>
        <v/>
      </c>
      <c r="M188" s="4" t="str">
        <f>IF(ISERROR(VLOOKUP(K188,data,10,FALSE)),"",VLOOKUP(K188,data,10,FALSE))</f>
        <v/>
      </c>
      <c r="N188" s="20" t="str">
        <f>IF(ISERROR(VLOOKUP(K188,data,11,FALSE)),"",VLOOKUP(K188,data,11,FALSE))</f>
        <v/>
      </c>
      <c r="O188" s="1"/>
      <c r="P188" s="4" t="str">
        <f>IF(ISERROR(VLOOKUP(O188,data,12,FALSE)),"",VLOOKUP(O188,data,12,FALSE))</f>
        <v/>
      </c>
      <c r="Q188" s="4" t="str">
        <f>IF(ISERROR(VLOOKUP(O188,data,13,FALSE)),"",VLOOKUP(O188,data,13,FALSE))</f>
        <v/>
      </c>
      <c r="R188" s="20" t="str">
        <f>IF(ISERROR(VLOOKUP(O188,data,14,FALSE)),"",VLOOKUP(O188,data,14,FALSE))</f>
        <v/>
      </c>
      <c r="S188" s="1"/>
      <c r="T188" s="4" t="str">
        <f>IF(ISERROR(VLOOKUP(S188,data,15,FALSE)),"",VLOOKUP(S188,data,15,FALSE))</f>
        <v/>
      </c>
      <c r="U188" s="4" t="str">
        <f>IF(ISERROR(VLOOKUP(S188,data,16,FALSE)),"",VLOOKUP(S188,data,16,FALSE))</f>
        <v/>
      </c>
      <c r="V188" s="20" t="str">
        <f>IF(ISERROR(VLOOKUP(S188,data,17,FALSE)),"",VLOOKUP(S188,data,17,FALSE))</f>
        <v/>
      </c>
      <c r="W188" s="1"/>
      <c r="X188" s="4" t="str">
        <f>IF(ISERROR(VLOOKUP(W188,data,18,FALSE)),"",VLOOKUP(W188,data,18,FALSE))</f>
        <v/>
      </c>
      <c r="Y188" s="4" t="str">
        <f>IF(ISERROR(VLOOKUP(W188,data,19,FALSE)),"",VLOOKUP(W188,data,19,FALSE))</f>
        <v/>
      </c>
      <c r="Z188" s="20" t="str">
        <f>IF(ISERROR(VLOOKUP(W188,data,20,FALSE)),"",VLOOKUP(W188,data,20,FALSE))</f>
        <v/>
      </c>
      <c r="AA188" s="1"/>
      <c r="AB188" s="4" t="str">
        <f>IF(ISERROR(VLOOKUP(AA188,data,21,FALSE)),"",VLOOKUP(AA188,data,21,FALSE))</f>
        <v/>
      </c>
      <c r="AC188" s="6" t="str">
        <f>IF(ISERROR(VLOOKUP(AA188,data,22,FALSE)),"",VLOOKUP(AA188,data,22,FALSE))</f>
        <v/>
      </c>
      <c r="AD188" s="6" t="str">
        <f>IF(ISERROR(VLOOKUP(AA188,data,23,FALSE)),"",VLOOKUP(AA188,data,23,FALSE))</f>
        <v/>
      </c>
      <c r="AE188" s="112"/>
      <c r="AF188" s="112"/>
      <c r="AG188" s="112"/>
    </row>
    <row r="189" spans="1:38" ht="12.75" thickBot="1">
      <c r="A189" s="113" t="s">
        <v>33</v>
      </c>
      <c r="B189" s="114" t="s">
        <v>34</v>
      </c>
      <c r="C189" s="1"/>
      <c r="D189" s="4" t="str">
        <f>IF(ISERROR(VLOOKUP(C189,data,3,FALSE)),"",VLOOKUP(C189,data,3,FALSE))</f>
        <v/>
      </c>
      <c r="E189" s="4" t="str">
        <f>IF(ISERROR(VLOOKUP(C189,data,4,FALSE)),"",VLOOKUP(C189,data,4,FALSE))</f>
        <v/>
      </c>
      <c r="F189" s="20" t="str">
        <f>IF(ISERROR(VLOOKUP(C189,data,5,FALSE)),"",VLOOKUP(C189,data,5,FALSE))</f>
        <v/>
      </c>
      <c r="G189" s="1"/>
      <c r="H189" s="4" t="str">
        <f>IF(ISERROR(VLOOKUP(G189,data,6,FALSE)),"",VLOOKUP(G189,data,6,FALSE))</f>
        <v/>
      </c>
      <c r="I189" s="4" t="str">
        <f>IF(ISERROR(VLOOKUP(G189,data,7,FALSE)),"",VLOOKUP(G189,data,7,FALSE))</f>
        <v/>
      </c>
      <c r="J189" s="20" t="str">
        <f>IF(ISERROR(VLOOKUP(G189,data,8,FALSE)),"",VLOOKUP(G189,data,8,FALSE))</f>
        <v/>
      </c>
      <c r="K189" s="1"/>
      <c r="L189" s="4" t="str">
        <f>IF(ISERROR(VLOOKUP(K189,data,9,FALSE)),"",VLOOKUP(K189,data,9,FALSE))</f>
        <v/>
      </c>
      <c r="M189" s="4" t="str">
        <f>IF(ISERROR(VLOOKUP(K189,data,10,FALSE)),"",VLOOKUP(K189,data,10,FALSE))</f>
        <v/>
      </c>
      <c r="N189" s="20" t="str">
        <f>IF(ISERROR(VLOOKUP(K189,data,11,FALSE)),"",VLOOKUP(K189,data,11,FALSE))</f>
        <v/>
      </c>
      <c r="O189" s="1"/>
      <c r="P189" s="4" t="str">
        <f>IF(ISERROR(VLOOKUP(O189,data,12,FALSE)),"",VLOOKUP(O189,data,12,FALSE))</f>
        <v/>
      </c>
      <c r="Q189" s="4" t="str">
        <f>IF(ISERROR(VLOOKUP(O189,data,13,FALSE)),"",VLOOKUP(O189,data,13,FALSE))</f>
        <v/>
      </c>
      <c r="R189" s="20" t="str">
        <f>IF(ISERROR(VLOOKUP(O189,data,14,FALSE)),"",VLOOKUP(O189,data,14,FALSE))</f>
        <v/>
      </c>
      <c r="S189" s="1"/>
      <c r="T189" s="4" t="str">
        <f>IF(ISERROR(VLOOKUP(S189,data,15,FALSE)),"",VLOOKUP(S189,data,15,FALSE))</f>
        <v/>
      </c>
      <c r="U189" s="4" t="str">
        <f>IF(ISERROR(VLOOKUP(S189,data,16,FALSE)),"",VLOOKUP(S189,data,16,FALSE))</f>
        <v/>
      </c>
      <c r="V189" s="20" t="str">
        <f>IF(ISERROR(VLOOKUP(S189,data,17,FALSE)),"",VLOOKUP(S189,data,17,FALSE))</f>
        <v/>
      </c>
      <c r="W189" s="1"/>
      <c r="X189" s="4" t="str">
        <f>IF(ISERROR(VLOOKUP(W189,data,18,FALSE)),"",VLOOKUP(W189,data,18,FALSE))</f>
        <v/>
      </c>
      <c r="Y189" s="4" t="str">
        <f>IF(ISERROR(VLOOKUP(W189,data,19,FALSE)),"",VLOOKUP(W189,data,19,FALSE))</f>
        <v/>
      </c>
      <c r="Z189" s="20" t="str">
        <f>IF(ISERROR(VLOOKUP(W189,data,20,FALSE)),"",VLOOKUP(W189,data,20,FALSE))</f>
        <v/>
      </c>
      <c r="AA189" s="1"/>
      <c r="AB189" s="4" t="str">
        <f>IF(ISERROR(VLOOKUP(AA189,data,21,FALSE)),"",VLOOKUP(AA189,data,21,FALSE))</f>
        <v/>
      </c>
      <c r="AC189" s="6" t="str">
        <f>IF(ISERROR(VLOOKUP(AA189,data,22,FALSE)),"",VLOOKUP(AA189,data,22,FALSE))</f>
        <v/>
      </c>
      <c r="AD189" s="6" t="str">
        <f>IF(ISERROR(VLOOKUP(AA189,data,23,FALSE)),"",VLOOKUP(AA189,data,23,FALSE))</f>
        <v/>
      </c>
      <c r="AE189" s="112" t="str">
        <f>IF(ISERROR(VLOOKUP(#REF!,data,13,FALSE)),"",VLOOKUP(#REF!,data,13,FALSE))</f>
        <v/>
      </c>
      <c r="AF189" s="112"/>
      <c r="AG189" s="112"/>
    </row>
    <row r="190" spans="1:38" ht="12.75" thickBot="1">
      <c r="A190" s="62"/>
      <c r="B190" s="114" t="s">
        <v>35</v>
      </c>
      <c r="C190" s="22"/>
      <c r="D190" s="115"/>
      <c r="E190" s="115"/>
      <c r="F190" s="116"/>
      <c r="G190" s="22"/>
      <c r="H190" s="115"/>
      <c r="I190" s="115"/>
      <c r="J190" s="116"/>
      <c r="K190" s="22"/>
      <c r="L190" s="115"/>
      <c r="M190" s="115"/>
      <c r="N190" s="116"/>
      <c r="O190" s="22"/>
      <c r="P190" s="115"/>
      <c r="Q190" s="115"/>
      <c r="R190" s="116"/>
      <c r="S190" s="22"/>
      <c r="T190" s="115"/>
      <c r="U190" s="115"/>
      <c r="V190" s="116"/>
      <c r="W190" s="22"/>
      <c r="X190" s="115"/>
      <c r="Y190" s="115"/>
      <c r="Z190" s="116"/>
      <c r="AA190" s="22"/>
      <c r="AB190" s="115"/>
      <c r="AC190" s="117"/>
      <c r="AD190" s="117"/>
      <c r="AE190" s="112" t="str">
        <f>IF(ISERROR(VLOOKUP(#REF!,data,13,FALSE)),"",VLOOKUP(#REF!,data,13,FALSE))</f>
        <v/>
      </c>
      <c r="AF190" s="112"/>
      <c r="AG190" s="112"/>
    </row>
    <row r="191" spans="1:38" ht="12.75" thickBot="1">
      <c r="A191" s="118" t="str">
        <f>IF(C193="ILLEGAL","ILLEGAL","")</f>
        <v/>
      </c>
      <c r="B191" s="114" t="s">
        <v>36</v>
      </c>
      <c r="C191" s="2"/>
      <c r="D191" s="5"/>
      <c r="E191" s="5"/>
      <c r="F191" s="21"/>
      <c r="G191" s="2"/>
      <c r="H191" s="5"/>
      <c r="I191" s="5"/>
      <c r="J191" s="21"/>
      <c r="K191" s="2"/>
      <c r="L191" s="5"/>
      <c r="M191" s="5"/>
      <c r="N191" s="21"/>
      <c r="O191" s="2"/>
      <c r="P191" s="5"/>
      <c r="Q191" s="5"/>
      <c r="R191" s="21"/>
      <c r="S191" s="2"/>
      <c r="T191" s="5"/>
      <c r="U191" s="5"/>
      <c r="V191" s="21"/>
      <c r="W191" s="2"/>
      <c r="X191" s="5"/>
      <c r="Y191" s="5"/>
      <c r="Z191" s="21"/>
      <c r="AA191" s="2"/>
      <c r="AB191" s="5"/>
      <c r="AC191" s="7"/>
      <c r="AD191" s="7"/>
      <c r="AE191" s="17"/>
      <c r="AF191" s="17"/>
      <c r="AG191" s="17"/>
    </row>
    <row r="192" spans="1:38" ht="16.5" thickBot="1">
      <c r="A192" s="119"/>
      <c r="B192" s="120" t="s">
        <v>37</v>
      </c>
      <c r="C192" s="3"/>
      <c r="D192" s="8">
        <f>SUM(D188:D191)</f>
        <v>0</v>
      </c>
      <c r="E192" s="8">
        <f>SUM(E188:E191)</f>
        <v>0</v>
      </c>
      <c r="F192" s="8">
        <f>SUM(F188:F191)</f>
        <v>0</v>
      </c>
      <c r="G192" s="147"/>
      <c r="H192" s="8">
        <f>SUM(H188:H191)</f>
        <v>0</v>
      </c>
      <c r="I192" s="8">
        <f>SUM(I188:I191)</f>
        <v>0</v>
      </c>
      <c r="J192" s="8">
        <f>SUM(J188:J191)</f>
        <v>0</v>
      </c>
      <c r="K192" s="147"/>
      <c r="L192" s="8">
        <f>SUM(L188:L191)</f>
        <v>0</v>
      </c>
      <c r="M192" s="8">
        <f>SUM(M188:M191)</f>
        <v>0</v>
      </c>
      <c r="N192" s="8">
        <f>SUM(N188:N191)</f>
        <v>0</v>
      </c>
      <c r="O192" s="147"/>
      <c r="P192" s="8">
        <f>SUM(P188:P191)</f>
        <v>0</v>
      </c>
      <c r="Q192" s="8">
        <f>SUM(Q188:Q191)</f>
        <v>0</v>
      </c>
      <c r="R192" s="8">
        <f>SUM(R188:R191)</f>
        <v>0</v>
      </c>
      <c r="S192" s="147"/>
      <c r="T192" s="8">
        <f>SUM(T188:T191)</f>
        <v>0</v>
      </c>
      <c r="U192" s="8">
        <f>SUM(U188:U191)</f>
        <v>0</v>
      </c>
      <c r="V192" s="8">
        <f>SUM(V188:V191)</f>
        <v>0</v>
      </c>
      <c r="W192" s="147"/>
      <c r="X192" s="8">
        <f>SUM(X188:X191)</f>
        <v>0</v>
      </c>
      <c r="Y192" s="8">
        <f>SUM(Y188:Y191)</f>
        <v>0</v>
      </c>
      <c r="Z192" s="8">
        <f>SUM(Z188:Z191)</f>
        <v>0</v>
      </c>
      <c r="AA192" s="147"/>
      <c r="AB192" s="8">
        <f>SUM(AB188:AB191)</f>
        <v>0</v>
      </c>
      <c r="AC192" s="8">
        <f>SUM(AC188:AC191)</f>
        <v>0</v>
      </c>
      <c r="AD192" s="8">
        <f>SUM(AD188:AD191)</f>
        <v>0</v>
      </c>
      <c r="AE192" s="8">
        <f>SUM(F192,J192,N192,R192,V192,Z192,AD192)</f>
        <v>0</v>
      </c>
      <c r="AF192" s="122">
        <v>0</v>
      </c>
      <c r="AG192" s="123"/>
    </row>
    <row r="193" spans="1:33" ht="15" thickBot="1">
      <c r="A193" s="124">
        <f>COUNTIF(C194:AC194,"Cannot Convert")</f>
        <v>0</v>
      </c>
      <c r="B193" s="125" t="s">
        <v>38</v>
      </c>
      <c r="C193" s="126" t="str">
        <f>IF(AND(E192&gt;$AA$1,D192&gt;$X$1),"ILLEGAL",IF(E192&gt;$AA$1,"Full-Time Driver",""))</f>
        <v/>
      </c>
      <c r="D193" s="127"/>
      <c r="E193" s="128"/>
      <c r="F193" s="127"/>
      <c r="G193" s="126" t="str">
        <f>IF(AND(I192&gt;$AA$1,H192&gt;$X$1),"ILLEGAL",IF(I192&gt;$AA$1,"Full-Time Driver",""))</f>
        <v/>
      </c>
      <c r="H193" s="127"/>
      <c r="I193" s="128"/>
      <c r="J193" s="127"/>
      <c r="K193" s="126" t="str">
        <f>IF(AND(M192&gt;$AA$1,L192&gt;$X$1),"ILLEGAL",IF(M192&gt;$AA$1,"Full-Time Driver",""))</f>
        <v/>
      </c>
      <c r="L193" s="127"/>
      <c r="M193" s="128"/>
      <c r="N193" s="127"/>
      <c r="O193" s="126" t="str">
        <f>IF(AND(Q192&gt;$AA$1,P192&gt;$X$1),"ILLEGAL",IF(Q192&gt;$AA$1,"Full-Time Driver",""))</f>
        <v/>
      </c>
      <c r="P193" s="127"/>
      <c r="Q193" s="128"/>
      <c r="R193" s="127"/>
      <c r="S193" s="126" t="str">
        <f>IF(AND(U192&gt;$AA$1,T192&gt;$X$1),"ILLEGAL",IF(U192&gt;$AA$1,"Full-Time Driver",""))</f>
        <v/>
      </c>
      <c r="T193" s="127"/>
      <c r="U193" s="128"/>
      <c r="V193" s="127"/>
      <c r="W193" s="126" t="str">
        <f>IF(AND(Y192&gt;$AA$1,X192&gt;$X$1),"ILLEGAL",IF(Y192&gt;$AA$1,"Full-Time Driver",""))</f>
        <v/>
      </c>
      <c r="X193" s="127"/>
      <c r="Y193" s="128"/>
      <c r="Z193" s="127"/>
      <c r="AA193" s="126" t="str">
        <f>IF(AND(AC192&gt;$AA$1,AB192&gt;$X$1),"ILLEGAL",IF(AC192&gt;$AA$1,"Full-Time Driver",""))</f>
        <v/>
      </c>
      <c r="AB193" s="127"/>
      <c r="AC193" s="128"/>
      <c r="AD193" s="128"/>
      <c r="AE193" s="126" t="str">
        <f>IF($AE$1&lt;AE192,"Working Time Policy Breach","Compliant to Working Time Policy")</f>
        <v>Compliant to Working Time Policy</v>
      </c>
      <c r="AF193" s="128"/>
      <c r="AG193" s="128"/>
    </row>
    <row r="194" spans="1:33" s="75" customFormat="1" ht="14.1" customHeight="1" thickTop="1" thickBot="1">
      <c r="A194" s="129" t="str">
        <f>IF(A193&gt;0,"Cannot Convert","")</f>
        <v/>
      </c>
      <c r="B194" s="135" t="s">
        <v>11</v>
      </c>
      <c r="C194" s="131" t="str">
        <f>IF(D192&gt;$X$1,"Cannot Convert","")</f>
        <v/>
      </c>
      <c r="D194" s="132"/>
      <c r="E194" s="133"/>
      <c r="F194" s="132"/>
      <c r="G194" s="131" t="str">
        <f>IF(H192&gt;$X$1,"Cannot Convert","")</f>
        <v/>
      </c>
      <c r="H194" s="132"/>
      <c r="I194" s="133"/>
      <c r="J194" s="132"/>
      <c r="K194" s="131" t="str">
        <f>IF(L192&gt;$X$1,"Cannot Convert","")</f>
        <v/>
      </c>
      <c r="L194" s="132"/>
      <c r="M194" s="133"/>
      <c r="N194" s="132"/>
      <c r="O194" s="131" t="str">
        <f>IF(P192&gt;$X$1,"Cannot Convert","")</f>
        <v/>
      </c>
      <c r="P194" s="132"/>
      <c r="Q194" s="133"/>
      <c r="R194" s="132"/>
      <c r="S194" s="131" t="str">
        <f>IF(T192&gt;$X$1,"Cannot Convert","")</f>
        <v/>
      </c>
      <c r="T194" s="132"/>
      <c r="U194" s="133"/>
      <c r="V194" s="132"/>
      <c r="W194" s="131" t="str">
        <f>IF(X192&gt;$X$1,"Cannot Convert","")</f>
        <v/>
      </c>
      <c r="X194" s="132"/>
      <c r="Y194" s="133"/>
      <c r="Z194" s="132"/>
      <c r="AA194" s="131" t="str">
        <f>IF(AB192&gt;$X$1,"Cannot Convert","")</f>
        <v/>
      </c>
      <c r="AB194" s="132"/>
      <c r="AC194" s="133"/>
      <c r="AD194" s="133"/>
      <c r="AE194" s="134" t="s">
        <v>39</v>
      </c>
      <c r="AF194" s="133"/>
      <c r="AG194" s="133"/>
    </row>
    <row r="195" spans="1:33" ht="25.5" thickTop="1" thickBot="1">
      <c r="A195" s="101" t="s">
        <v>23</v>
      </c>
      <c r="B195" s="102"/>
      <c r="C195" s="103" t="s">
        <v>24</v>
      </c>
      <c r="D195" s="104" t="s">
        <v>25</v>
      </c>
      <c r="E195" s="104" t="s">
        <v>26</v>
      </c>
      <c r="F195" s="105" t="s">
        <v>27</v>
      </c>
      <c r="G195" s="103" t="s">
        <v>24</v>
      </c>
      <c r="H195" s="104" t="s">
        <v>25</v>
      </c>
      <c r="I195" s="104" t="s">
        <v>26</v>
      </c>
      <c r="J195" s="105" t="s">
        <v>27</v>
      </c>
      <c r="K195" s="103" t="s">
        <v>24</v>
      </c>
      <c r="L195" s="104" t="s">
        <v>25</v>
      </c>
      <c r="M195" s="104" t="s">
        <v>26</v>
      </c>
      <c r="N195" s="105" t="s">
        <v>27</v>
      </c>
      <c r="O195" s="103" t="s">
        <v>24</v>
      </c>
      <c r="P195" s="104" t="s">
        <v>25</v>
      </c>
      <c r="Q195" s="104" t="s">
        <v>26</v>
      </c>
      <c r="R195" s="105" t="s">
        <v>27</v>
      </c>
      <c r="S195" s="103" t="s">
        <v>24</v>
      </c>
      <c r="T195" s="104" t="s">
        <v>25</v>
      </c>
      <c r="U195" s="104" t="s">
        <v>26</v>
      </c>
      <c r="V195" s="105" t="s">
        <v>27</v>
      </c>
      <c r="W195" s="103" t="s">
        <v>24</v>
      </c>
      <c r="X195" s="104" t="s">
        <v>25</v>
      </c>
      <c r="Y195" s="104" t="s">
        <v>26</v>
      </c>
      <c r="Z195" s="105" t="s">
        <v>27</v>
      </c>
      <c r="AA195" s="103" t="s">
        <v>24</v>
      </c>
      <c r="AB195" s="104" t="s">
        <v>25</v>
      </c>
      <c r="AC195" s="106" t="s">
        <v>26</v>
      </c>
      <c r="AD195" s="105" t="s">
        <v>27</v>
      </c>
      <c r="AE195" s="107" t="s">
        <v>28</v>
      </c>
      <c r="AF195" s="104" t="s">
        <v>29</v>
      </c>
      <c r="AG195" s="104" t="s">
        <v>30</v>
      </c>
    </row>
    <row r="196" spans="1:33" ht="14.1" customHeight="1" thickBot="1">
      <c r="A196" s="63"/>
      <c r="B196" s="108" t="s">
        <v>32</v>
      </c>
      <c r="C196" s="1"/>
      <c r="D196" s="4" t="str">
        <f>IF(ISERROR(VLOOKUP(C196,data,3,FALSE)),"",VLOOKUP(C196,data,3,FALSE))</f>
        <v/>
      </c>
      <c r="E196" s="4" t="str">
        <f>IF(ISERROR(VLOOKUP(C196,data,4,FALSE)),"",VLOOKUP(C196,data,4,FALSE))</f>
        <v/>
      </c>
      <c r="F196" s="20" t="str">
        <f>IF(ISERROR(VLOOKUP(C196,data,5,FALSE)),"",VLOOKUP(C196,data,5,FALSE))</f>
        <v/>
      </c>
      <c r="G196" s="1"/>
      <c r="H196" s="4" t="str">
        <f>IF(ISERROR(VLOOKUP(G196,data,6,FALSE)),"",VLOOKUP(G196,data,6,FALSE))</f>
        <v/>
      </c>
      <c r="I196" s="4" t="str">
        <f>IF(ISERROR(VLOOKUP(G196,data,7,FALSE)),"",VLOOKUP(G196,data,7,FALSE))</f>
        <v/>
      </c>
      <c r="J196" s="20" t="str">
        <f>IF(ISERROR(VLOOKUP(G196,data,8,FALSE)),"",VLOOKUP(G196,data,8,FALSE))</f>
        <v/>
      </c>
      <c r="K196" s="1"/>
      <c r="L196" s="4" t="str">
        <f>IF(ISERROR(VLOOKUP(K196,data,9,FALSE)),"",VLOOKUP(K196,data,9,FALSE))</f>
        <v/>
      </c>
      <c r="M196" s="4" t="str">
        <f>IF(ISERROR(VLOOKUP(K196,data,10,FALSE)),"",VLOOKUP(K196,data,10,FALSE))</f>
        <v/>
      </c>
      <c r="N196" s="20" t="str">
        <f>IF(ISERROR(VLOOKUP(K196,data,11,FALSE)),"",VLOOKUP(K196,data,11,FALSE))</f>
        <v/>
      </c>
      <c r="O196" s="1"/>
      <c r="P196" s="4" t="str">
        <f>IF(ISERROR(VLOOKUP(O196,data,12,FALSE)),"",VLOOKUP(O196,data,12,FALSE))</f>
        <v/>
      </c>
      <c r="Q196" s="4" t="str">
        <f>IF(ISERROR(VLOOKUP(O196,data,13,FALSE)),"",VLOOKUP(O196,data,13,FALSE))</f>
        <v/>
      </c>
      <c r="R196" s="20" t="str">
        <f>IF(ISERROR(VLOOKUP(O196,data,14,FALSE)),"",VLOOKUP(O196,data,14,FALSE))</f>
        <v/>
      </c>
      <c r="S196" s="1"/>
      <c r="T196" s="4" t="str">
        <f>IF(ISERROR(VLOOKUP(S196,data,15,FALSE)),"",VLOOKUP(S196,data,15,FALSE))</f>
        <v/>
      </c>
      <c r="U196" s="4" t="str">
        <f>IF(ISERROR(VLOOKUP(S196,data,16,FALSE)),"",VLOOKUP(S196,data,16,FALSE))</f>
        <v/>
      </c>
      <c r="V196" s="20" t="str">
        <f>IF(ISERROR(VLOOKUP(S196,data,17,FALSE)),"",VLOOKUP(S196,data,17,FALSE))</f>
        <v/>
      </c>
      <c r="W196" s="1"/>
      <c r="X196" s="4" t="str">
        <f>IF(ISERROR(VLOOKUP(W196,data,18,FALSE)),"",VLOOKUP(W196,data,18,FALSE))</f>
        <v/>
      </c>
      <c r="Y196" s="4" t="str">
        <f>IF(ISERROR(VLOOKUP(W196,data,19,FALSE)),"",VLOOKUP(W196,data,19,FALSE))</f>
        <v/>
      </c>
      <c r="Z196" s="20" t="str">
        <f>IF(ISERROR(VLOOKUP(W196,data,20,FALSE)),"",VLOOKUP(W196,data,20,FALSE))</f>
        <v/>
      </c>
      <c r="AA196" s="1"/>
      <c r="AB196" s="4" t="str">
        <f>IF(ISERROR(VLOOKUP(AA196,data,21,FALSE)),"",VLOOKUP(AA196,data,21,FALSE))</f>
        <v/>
      </c>
      <c r="AC196" s="6" t="str">
        <f>IF(ISERROR(VLOOKUP(AA196,data,22,FALSE)),"",VLOOKUP(AA196,data,22,FALSE))</f>
        <v/>
      </c>
      <c r="AD196" s="6" t="str">
        <f>IF(ISERROR(VLOOKUP(AA196,data,23,FALSE)),"",VLOOKUP(AA196,data,23,FALSE))</f>
        <v/>
      </c>
      <c r="AE196" s="112"/>
      <c r="AF196" s="112"/>
      <c r="AG196" s="112"/>
    </row>
    <row r="197" spans="1:33" ht="14.1" customHeight="1" thickBot="1">
      <c r="A197" s="113" t="s">
        <v>33</v>
      </c>
      <c r="B197" s="114" t="s">
        <v>34</v>
      </c>
      <c r="C197" s="1"/>
      <c r="D197" s="4" t="str">
        <f>IF(ISERROR(VLOOKUP(C197,data,3,FALSE)),"",VLOOKUP(C197,data,3,FALSE))</f>
        <v/>
      </c>
      <c r="E197" s="4" t="str">
        <f>IF(ISERROR(VLOOKUP(C197,data,4,FALSE)),"",VLOOKUP(C197,data,4,FALSE))</f>
        <v/>
      </c>
      <c r="F197" s="20" t="str">
        <f>IF(ISERROR(VLOOKUP(C197,data,5,FALSE)),"",VLOOKUP(C197,data,5,FALSE))</f>
        <v/>
      </c>
      <c r="G197" s="1"/>
      <c r="H197" s="4" t="str">
        <f>IF(ISERROR(VLOOKUP(G197,data,6,FALSE)),"",VLOOKUP(G197,data,6,FALSE))</f>
        <v/>
      </c>
      <c r="I197" s="4" t="str">
        <f>IF(ISERROR(VLOOKUP(G197,data,7,FALSE)),"",VLOOKUP(G197,data,7,FALSE))</f>
        <v/>
      </c>
      <c r="J197" s="20" t="str">
        <f>IF(ISERROR(VLOOKUP(G197,data,8,FALSE)),"",VLOOKUP(G197,data,8,FALSE))</f>
        <v/>
      </c>
      <c r="K197" s="1"/>
      <c r="L197" s="4" t="str">
        <f>IF(ISERROR(VLOOKUP(K197,data,9,FALSE)),"",VLOOKUP(K197,data,9,FALSE))</f>
        <v/>
      </c>
      <c r="M197" s="4" t="str">
        <f>IF(ISERROR(VLOOKUP(K197,data,10,FALSE)),"",VLOOKUP(K197,data,10,FALSE))</f>
        <v/>
      </c>
      <c r="N197" s="20" t="str">
        <f>IF(ISERROR(VLOOKUP(K197,data,11,FALSE)),"",VLOOKUP(K197,data,11,FALSE))</f>
        <v/>
      </c>
      <c r="O197" s="1"/>
      <c r="P197" s="4" t="str">
        <f>IF(ISERROR(VLOOKUP(O197,data,12,FALSE)),"",VLOOKUP(O197,data,12,FALSE))</f>
        <v/>
      </c>
      <c r="Q197" s="4" t="str">
        <f>IF(ISERROR(VLOOKUP(O197,data,13,FALSE)),"",VLOOKUP(O197,data,13,FALSE))</f>
        <v/>
      </c>
      <c r="R197" s="20" t="str">
        <f>IF(ISERROR(VLOOKUP(O197,data,14,FALSE)),"",VLOOKUP(O197,data,14,FALSE))</f>
        <v/>
      </c>
      <c r="S197" s="1"/>
      <c r="T197" s="4" t="str">
        <f>IF(ISERROR(VLOOKUP(S197,data,15,FALSE)),"",VLOOKUP(S197,data,15,FALSE))</f>
        <v/>
      </c>
      <c r="U197" s="4" t="str">
        <f>IF(ISERROR(VLOOKUP(S197,data,16,FALSE)),"",VLOOKUP(S197,data,16,FALSE))</f>
        <v/>
      </c>
      <c r="V197" s="20" t="str">
        <f>IF(ISERROR(VLOOKUP(S197,data,17,FALSE)),"",VLOOKUP(S197,data,17,FALSE))</f>
        <v/>
      </c>
      <c r="W197" s="1"/>
      <c r="X197" s="4" t="str">
        <f>IF(ISERROR(VLOOKUP(W197,data,18,FALSE)),"",VLOOKUP(W197,data,18,FALSE))</f>
        <v/>
      </c>
      <c r="Y197" s="4" t="str">
        <f>IF(ISERROR(VLOOKUP(W197,data,19,FALSE)),"",VLOOKUP(W197,data,19,FALSE))</f>
        <v/>
      </c>
      <c r="Z197" s="20" t="str">
        <f>IF(ISERROR(VLOOKUP(W197,data,20,FALSE)),"",VLOOKUP(W197,data,20,FALSE))</f>
        <v/>
      </c>
      <c r="AA197" s="1"/>
      <c r="AB197" s="4" t="str">
        <f>IF(ISERROR(VLOOKUP(AA197,data,21,FALSE)),"",VLOOKUP(AA197,data,21,FALSE))</f>
        <v/>
      </c>
      <c r="AC197" s="6" t="str">
        <f>IF(ISERROR(VLOOKUP(AA197,data,22,FALSE)),"",VLOOKUP(AA197,data,22,FALSE))</f>
        <v/>
      </c>
      <c r="AD197" s="6" t="str">
        <f>IF(ISERROR(VLOOKUP(AA197,data,23,FALSE)),"",VLOOKUP(AA197,data,23,FALSE))</f>
        <v/>
      </c>
      <c r="AE197" s="112" t="str">
        <f>IF(ISERROR(VLOOKUP(#REF!,data,13,FALSE)),"",VLOOKUP(#REF!,data,13,FALSE))</f>
        <v/>
      </c>
      <c r="AF197" s="112"/>
      <c r="AG197" s="112"/>
    </row>
    <row r="198" spans="1:33" ht="14.1" customHeight="1" thickBot="1">
      <c r="A198" s="62"/>
      <c r="B198" s="114" t="s">
        <v>35</v>
      </c>
      <c r="C198" s="22"/>
      <c r="D198" s="115"/>
      <c r="E198" s="115"/>
      <c r="F198" s="116"/>
      <c r="G198" s="22"/>
      <c r="H198" s="115"/>
      <c r="I198" s="115"/>
      <c r="J198" s="116"/>
      <c r="K198" s="22"/>
      <c r="L198" s="115"/>
      <c r="M198" s="115"/>
      <c r="N198" s="116"/>
      <c r="O198" s="22"/>
      <c r="P198" s="115"/>
      <c r="Q198" s="115"/>
      <c r="R198" s="116"/>
      <c r="S198" s="22"/>
      <c r="T198" s="115"/>
      <c r="U198" s="115"/>
      <c r="V198" s="116"/>
      <c r="W198" s="22"/>
      <c r="X198" s="115"/>
      <c r="Y198" s="115"/>
      <c r="Z198" s="116"/>
      <c r="AA198" s="22"/>
      <c r="AB198" s="115"/>
      <c r="AC198" s="117"/>
      <c r="AD198" s="117"/>
      <c r="AE198" s="112" t="str">
        <f>IF(ISERROR(VLOOKUP(#REF!,data,13,FALSE)),"",VLOOKUP(#REF!,data,13,FALSE))</f>
        <v/>
      </c>
      <c r="AF198" s="112"/>
      <c r="AG198" s="112"/>
    </row>
    <row r="199" spans="1:33" ht="14.1" customHeight="1" thickBot="1">
      <c r="A199" s="118" t="str">
        <f>IF(C201="ILLEGAL","ILLEGAL","")</f>
        <v/>
      </c>
      <c r="B199" s="114" t="s">
        <v>36</v>
      </c>
      <c r="C199" s="2"/>
      <c r="D199" s="5"/>
      <c r="E199" s="5"/>
      <c r="F199" s="21"/>
      <c r="G199" s="2"/>
      <c r="H199" s="5"/>
      <c r="I199" s="5"/>
      <c r="J199" s="21"/>
      <c r="K199" s="2"/>
      <c r="L199" s="5"/>
      <c r="M199" s="5"/>
      <c r="N199" s="21"/>
      <c r="O199" s="2"/>
      <c r="P199" s="5"/>
      <c r="Q199" s="5"/>
      <c r="R199" s="21"/>
      <c r="S199" s="2"/>
      <c r="T199" s="5"/>
      <c r="U199" s="5"/>
      <c r="V199" s="21"/>
      <c r="W199" s="2"/>
      <c r="X199" s="5"/>
      <c r="Y199" s="5"/>
      <c r="Z199" s="21"/>
      <c r="AA199" s="2"/>
      <c r="AB199" s="5"/>
      <c r="AC199" s="7"/>
      <c r="AD199" s="7"/>
      <c r="AE199" s="17"/>
      <c r="AF199" s="17"/>
      <c r="AG199" s="17"/>
    </row>
    <row r="200" spans="1:33" ht="14.1" customHeight="1" thickBot="1">
      <c r="A200" s="119"/>
      <c r="B200" s="120" t="s">
        <v>37</v>
      </c>
      <c r="C200" s="3"/>
      <c r="D200" s="8">
        <f>SUM(D196:D199)</f>
        <v>0</v>
      </c>
      <c r="E200" s="8">
        <f>SUM(E196:E199)</f>
        <v>0</v>
      </c>
      <c r="F200" s="8">
        <f>SUM(F196:F199)</f>
        <v>0</v>
      </c>
      <c r="G200" s="147"/>
      <c r="H200" s="8">
        <f>SUM(H196:H199)</f>
        <v>0</v>
      </c>
      <c r="I200" s="8">
        <f>SUM(I196:I199)</f>
        <v>0</v>
      </c>
      <c r="J200" s="8">
        <f>SUM(J196:J199)</f>
        <v>0</v>
      </c>
      <c r="K200" s="147"/>
      <c r="L200" s="8">
        <f>SUM(L196:L199)</f>
        <v>0</v>
      </c>
      <c r="M200" s="8">
        <f>SUM(M196:M199)</f>
        <v>0</v>
      </c>
      <c r="N200" s="8">
        <f>SUM(N196:N199)</f>
        <v>0</v>
      </c>
      <c r="O200" s="147"/>
      <c r="P200" s="8">
        <f>SUM(P196:P199)</f>
        <v>0</v>
      </c>
      <c r="Q200" s="8">
        <f>SUM(Q196:Q199)</f>
        <v>0</v>
      </c>
      <c r="R200" s="8">
        <f>SUM(R196:R199)</f>
        <v>0</v>
      </c>
      <c r="S200" s="147"/>
      <c r="T200" s="8">
        <f>SUM(T196:T199)</f>
        <v>0</v>
      </c>
      <c r="U200" s="8">
        <f>SUM(U196:U199)</f>
        <v>0</v>
      </c>
      <c r="V200" s="8">
        <f>SUM(V196:V199)</f>
        <v>0</v>
      </c>
      <c r="W200" s="147"/>
      <c r="X200" s="8">
        <f>SUM(X196:X199)</f>
        <v>0</v>
      </c>
      <c r="Y200" s="8">
        <f>SUM(Y196:Y199)</f>
        <v>0</v>
      </c>
      <c r="Z200" s="8">
        <f>SUM(Z196:Z199)</f>
        <v>0</v>
      </c>
      <c r="AA200" s="147"/>
      <c r="AB200" s="8">
        <f>SUM(AB196:AB199)</f>
        <v>0</v>
      </c>
      <c r="AC200" s="8">
        <f>SUM(AC196:AC199)</f>
        <v>0</v>
      </c>
      <c r="AD200" s="8">
        <f>SUM(AD196:AD199)</f>
        <v>0</v>
      </c>
      <c r="AE200" s="8">
        <f>SUM(F200,J200,N200,R200,V200,Z200,AD200)</f>
        <v>0</v>
      </c>
      <c r="AF200" s="122">
        <v>0</v>
      </c>
      <c r="AG200" s="123"/>
    </row>
    <row r="201" spans="1:33" ht="14.1" customHeight="1" thickBot="1">
      <c r="A201" s="124">
        <f>COUNTIF(C202:AC202,"Cannot Convert")</f>
        <v>0</v>
      </c>
      <c r="B201" s="125" t="s">
        <v>38</v>
      </c>
      <c r="C201" s="126" t="str">
        <f>IF(AND(E200&gt;$AA$1,D200&gt;$X$1),"ILLEGAL",IF(E200&gt;$AA$1,"Full-Time Driver",""))</f>
        <v/>
      </c>
      <c r="D201" s="127"/>
      <c r="E201" s="128"/>
      <c r="F201" s="127"/>
      <c r="G201" s="126" t="str">
        <f>IF(AND(I200&gt;$AA$1,H200&gt;$X$1),"ILLEGAL",IF(I200&gt;$AA$1,"Full-Time Driver",""))</f>
        <v/>
      </c>
      <c r="H201" s="127"/>
      <c r="I201" s="128"/>
      <c r="J201" s="127"/>
      <c r="K201" s="126" t="str">
        <f>IF(AND(M200&gt;$AA$1,L200&gt;$X$1),"ILLEGAL",IF(M200&gt;$AA$1,"Full-Time Driver",""))</f>
        <v/>
      </c>
      <c r="L201" s="127"/>
      <c r="M201" s="128"/>
      <c r="N201" s="127"/>
      <c r="O201" s="126" t="str">
        <f>IF(AND(Q200&gt;$AA$1,P200&gt;$X$1),"ILLEGAL",IF(Q200&gt;$AA$1,"Full-Time Driver",""))</f>
        <v/>
      </c>
      <c r="P201" s="127"/>
      <c r="Q201" s="128"/>
      <c r="R201" s="127"/>
      <c r="S201" s="126" t="str">
        <f>IF(AND(U200&gt;$AA$1,T200&gt;$X$1),"ILLEGAL",IF(U200&gt;$AA$1,"Full-Time Driver",""))</f>
        <v/>
      </c>
      <c r="T201" s="127"/>
      <c r="U201" s="128"/>
      <c r="V201" s="127"/>
      <c r="W201" s="126" t="str">
        <f>IF(AND(Y200&gt;$AA$1,X200&gt;$X$1),"ILLEGAL",IF(Y200&gt;$AA$1,"Full-Time Driver",""))</f>
        <v/>
      </c>
      <c r="X201" s="127"/>
      <c r="Y201" s="128"/>
      <c r="Z201" s="127"/>
      <c r="AA201" s="126" t="str">
        <f>IF(AND(AC200&gt;$AA$1,AB200&gt;$X$1),"ILLEGAL",IF(AC200&gt;$AA$1,"Full-Time Driver",""))</f>
        <v/>
      </c>
      <c r="AB201" s="127"/>
      <c r="AC201" s="128"/>
      <c r="AD201" s="128"/>
      <c r="AE201" s="126" t="str">
        <f>IF($AE$1&lt;AE200,"Working Time Policy Breach","Compliant to Working Time Policy")</f>
        <v>Compliant to Working Time Policy</v>
      </c>
      <c r="AF201" s="128"/>
      <c r="AG201" s="128"/>
    </row>
    <row r="202" spans="1:33" s="75" customFormat="1" ht="14.1" customHeight="1" thickTop="1" thickBot="1">
      <c r="A202" s="129" t="str">
        <f>IF(A201&gt;0,"Cannot Convert","")</f>
        <v/>
      </c>
      <c r="B202" s="135" t="s">
        <v>11</v>
      </c>
      <c r="C202" s="131" t="str">
        <f>IF(D200&gt;$X$1,"Cannot Convert","")</f>
        <v/>
      </c>
      <c r="D202" s="132"/>
      <c r="E202" s="133"/>
      <c r="F202" s="132"/>
      <c r="G202" s="131" t="str">
        <f>IF(H200&gt;$X$1,"Cannot Convert","")</f>
        <v/>
      </c>
      <c r="H202" s="132"/>
      <c r="I202" s="133"/>
      <c r="J202" s="132"/>
      <c r="K202" s="131" t="str">
        <f>IF(L200&gt;$X$1,"Cannot Convert","")</f>
        <v/>
      </c>
      <c r="L202" s="132"/>
      <c r="M202" s="133"/>
      <c r="N202" s="132"/>
      <c r="O202" s="131" t="str">
        <f>IF(P200&gt;$X$1,"Cannot Convert","")</f>
        <v/>
      </c>
      <c r="P202" s="132"/>
      <c r="Q202" s="133"/>
      <c r="R202" s="132"/>
      <c r="S202" s="131" t="str">
        <f>IF(T200&gt;$X$1,"Cannot Convert","")</f>
        <v/>
      </c>
      <c r="T202" s="132"/>
      <c r="U202" s="133"/>
      <c r="V202" s="132"/>
      <c r="W202" s="131" t="str">
        <f>IF(X200&gt;$X$1,"Cannot Convert","")</f>
        <v/>
      </c>
      <c r="X202" s="132"/>
      <c r="Y202" s="133"/>
      <c r="Z202" s="132"/>
      <c r="AA202" s="131" t="str">
        <f>IF(AB200&gt;$X$1,"Cannot Convert","")</f>
        <v/>
      </c>
      <c r="AB202" s="132"/>
      <c r="AC202" s="133"/>
      <c r="AD202" s="133"/>
      <c r="AE202" s="134" t="s">
        <v>39</v>
      </c>
      <c r="AF202" s="133"/>
      <c r="AG202" s="133"/>
    </row>
    <row r="203" spans="1:33" ht="25.5" thickTop="1" thickBot="1">
      <c r="A203" s="101" t="s">
        <v>23</v>
      </c>
      <c r="B203" s="102"/>
      <c r="C203" s="103" t="s">
        <v>24</v>
      </c>
      <c r="D203" s="104" t="s">
        <v>25</v>
      </c>
      <c r="E203" s="104" t="s">
        <v>26</v>
      </c>
      <c r="F203" s="105" t="s">
        <v>27</v>
      </c>
      <c r="G203" s="103" t="s">
        <v>24</v>
      </c>
      <c r="H203" s="104" t="s">
        <v>25</v>
      </c>
      <c r="I203" s="104" t="s">
        <v>26</v>
      </c>
      <c r="J203" s="105" t="s">
        <v>27</v>
      </c>
      <c r="K203" s="103" t="s">
        <v>24</v>
      </c>
      <c r="L203" s="104" t="s">
        <v>25</v>
      </c>
      <c r="M203" s="104" t="s">
        <v>26</v>
      </c>
      <c r="N203" s="105" t="s">
        <v>27</v>
      </c>
      <c r="O203" s="103" t="s">
        <v>24</v>
      </c>
      <c r="P203" s="104" t="s">
        <v>25</v>
      </c>
      <c r="Q203" s="104" t="s">
        <v>26</v>
      </c>
      <c r="R203" s="105" t="s">
        <v>27</v>
      </c>
      <c r="S203" s="103" t="s">
        <v>24</v>
      </c>
      <c r="T203" s="104" t="s">
        <v>25</v>
      </c>
      <c r="U203" s="104" t="s">
        <v>26</v>
      </c>
      <c r="V203" s="105" t="s">
        <v>27</v>
      </c>
      <c r="W203" s="103" t="s">
        <v>24</v>
      </c>
      <c r="X203" s="104" t="s">
        <v>25</v>
      </c>
      <c r="Y203" s="104" t="s">
        <v>26</v>
      </c>
      <c r="Z203" s="105" t="s">
        <v>27</v>
      </c>
      <c r="AA203" s="103" t="s">
        <v>24</v>
      </c>
      <c r="AB203" s="104" t="s">
        <v>25</v>
      </c>
      <c r="AC203" s="106" t="s">
        <v>26</v>
      </c>
      <c r="AD203" s="105" t="s">
        <v>27</v>
      </c>
      <c r="AE203" s="107" t="s">
        <v>28</v>
      </c>
      <c r="AF203" s="104" t="s">
        <v>29</v>
      </c>
      <c r="AG203" s="104" t="s">
        <v>30</v>
      </c>
    </row>
    <row r="204" spans="1:33" ht="12.75" thickBot="1">
      <c r="A204" s="63"/>
      <c r="B204" s="108" t="s">
        <v>32</v>
      </c>
      <c r="C204" s="1"/>
      <c r="D204" s="4" t="str">
        <f>IF(ISERROR(VLOOKUP(C204,data,3,FALSE)),"",VLOOKUP(C204,data,3,FALSE))</f>
        <v/>
      </c>
      <c r="E204" s="4" t="str">
        <f>IF(ISERROR(VLOOKUP(C204,data,4,FALSE)),"",VLOOKUP(C204,data,4,FALSE))</f>
        <v/>
      </c>
      <c r="F204" s="20" t="str">
        <f>IF(ISERROR(VLOOKUP(C204,data,5,FALSE)),"",VLOOKUP(C204,data,5,FALSE))</f>
        <v/>
      </c>
      <c r="G204" s="1"/>
      <c r="H204" s="4" t="str">
        <f>IF(ISERROR(VLOOKUP(G204,data,6,FALSE)),"",VLOOKUP(G204,data,6,FALSE))</f>
        <v/>
      </c>
      <c r="I204" s="4" t="str">
        <f>IF(ISERROR(VLOOKUP(G204,data,7,FALSE)),"",VLOOKUP(G204,data,7,FALSE))</f>
        <v/>
      </c>
      <c r="J204" s="20" t="str">
        <f>IF(ISERROR(VLOOKUP(G204,data,8,FALSE)),"",VLOOKUP(G204,data,8,FALSE))</f>
        <v/>
      </c>
      <c r="K204" s="1"/>
      <c r="L204" s="4" t="str">
        <f>IF(ISERROR(VLOOKUP(K204,data,9,FALSE)),"",VLOOKUP(K204,data,9,FALSE))</f>
        <v/>
      </c>
      <c r="M204" s="4" t="str">
        <f>IF(ISERROR(VLOOKUP(K204,data,10,FALSE)),"",VLOOKUP(K204,data,10,FALSE))</f>
        <v/>
      </c>
      <c r="N204" s="20" t="str">
        <f>IF(ISERROR(VLOOKUP(K204,data,11,FALSE)),"",VLOOKUP(K204,data,11,FALSE))</f>
        <v/>
      </c>
      <c r="O204" s="1"/>
      <c r="P204" s="4" t="str">
        <f>IF(ISERROR(VLOOKUP(O204,data,12,FALSE)),"",VLOOKUP(O204,data,12,FALSE))</f>
        <v/>
      </c>
      <c r="Q204" s="4" t="str">
        <f>IF(ISERROR(VLOOKUP(O204,data,13,FALSE)),"",VLOOKUP(O204,data,13,FALSE))</f>
        <v/>
      </c>
      <c r="R204" s="20" t="str">
        <f>IF(ISERROR(VLOOKUP(O204,data,14,FALSE)),"",VLOOKUP(O204,data,14,FALSE))</f>
        <v/>
      </c>
      <c r="S204" s="1"/>
      <c r="T204" s="4" t="str">
        <f>IF(ISERROR(VLOOKUP(S204,data,15,FALSE)),"",VLOOKUP(S204,data,15,FALSE))</f>
        <v/>
      </c>
      <c r="U204" s="4" t="str">
        <f>IF(ISERROR(VLOOKUP(S204,data,16,FALSE)),"",VLOOKUP(S204,data,16,FALSE))</f>
        <v/>
      </c>
      <c r="V204" s="20" t="str">
        <f>IF(ISERROR(VLOOKUP(S204,data,17,FALSE)),"",VLOOKUP(S204,data,17,FALSE))</f>
        <v/>
      </c>
      <c r="W204" s="1"/>
      <c r="X204" s="4" t="str">
        <f>IF(ISERROR(VLOOKUP(W204,data,18,FALSE)),"",VLOOKUP(W204,data,18,FALSE))</f>
        <v/>
      </c>
      <c r="Y204" s="4" t="str">
        <f>IF(ISERROR(VLOOKUP(W204,data,19,FALSE)),"",VLOOKUP(W204,data,19,FALSE))</f>
        <v/>
      </c>
      <c r="Z204" s="20" t="str">
        <f>IF(ISERROR(VLOOKUP(W204,data,20,FALSE)),"",VLOOKUP(W204,data,20,FALSE))</f>
        <v/>
      </c>
      <c r="AA204" s="1"/>
      <c r="AB204" s="4" t="str">
        <f>IF(ISERROR(VLOOKUP(AA204,data,21,FALSE)),"",VLOOKUP(AA204,data,21,FALSE))</f>
        <v/>
      </c>
      <c r="AC204" s="6" t="str">
        <f>IF(ISERROR(VLOOKUP(AA204,data,22,FALSE)),"",VLOOKUP(AA204,data,22,FALSE))</f>
        <v/>
      </c>
      <c r="AD204" s="6" t="str">
        <f>IF(ISERROR(VLOOKUP(AA204,data,23,FALSE)),"",VLOOKUP(AA204,data,23,FALSE))</f>
        <v/>
      </c>
      <c r="AE204" s="112"/>
      <c r="AF204" s="112"/>
      <c r="AG204" s="112"/>
    </row>
    <row r="205" spans="1:33" ht="12.75" thickBot="1">
      <c r="A205" s="113" t="s">
        <v>33</v>
      </c>
      <c r="B205" s="114" t="s">
        <v>34</v>
      </c>
      <c r="C205" s="1"/>
      <c r="D205" s="4" t="str">
        <f>IF(ISERROR(VLOOKUP(C205,data,3,FALSE)),"",VLOOKUP(C205,data,3,FALSE))</f>
        <v/>
      </c>
      <c r="E205" s="4" t="str">
        <f>IF(ISERROR(VLOOKUP(C205,data,4,FALSE)),"",VLOOKUP(C205,data,4,FALSE))</f>
        <v/>
      </c>
      <c r="F205" s="20" t="str">
        <f>IF(ISERROR(VLOOKUP(C205,data,5,FALSE)),"",VLOOKUP(C205,data,5,FALSE))</f>
        <v/>
      </c>
      <c r="G205" s="1"/>
      <c r="H205" s="4" t="str">
        <f>IF(ISERROR(VLOOKUP(G205,data,6,FALSE)),"",VLOOKUP(G205,data,6,FALSE))</f>
        <v/>
      </c>
      <c r="I205" s="4" t="str">
        <f>IF(ISERROR(VLOOKUP(G205,data,7,FALSE)),"",VLOOKUP(G205,data,7,FALSE))</f>
        <v/>
      </c>
      <c r="J205" s="20" t="str">
        <f>IF(ISERROR(VLOOKUP(G205,data,8,FALSE)),"",VLOOKUP(G205,data,8,FALSE))</f>
        <v/>
      </c>
      <c r="K205" s="1"/>
      <c r="L205" s="4" t="str">
        <f>IF(ISERROR(VLOOKUP(K205,data,9,FALSE)),"",VLOOKUP(K205,data,9,FALSE))</f>
        <v/>
      </c>
      <c r="M205" s="4" t="str">
        <f>IF(ISERROR(VLOOKUP(K205,data,10,FALSE)),"",VLOOKUP(K205,data,10,FALSE))</f>
        <v/>
      </c>
      <c r="N205" s="20" t="str">
        <f>IF(ISERROR(VLOOKUP(K205,data,11,FALSE)),"",VLOOKUP(K205,data,11,FALSE))</f>
        <v/>
      </c>
      <c r="O205" s="1"/>
      <c r="P205" s="4" t="str">
        <f>IF(ISERROR(VLOOKUP(O205,data,12,FALSE)),"",VLOOKUP(O205,data,12,FALSE))</f>
        <v/>
      </c>
      <c r="Q205" s="4" t="str">
        <f>IF(ISERROR(VLOOKUP(O205,data,13,FALSE)),"",VLOOKUP(O205,data,13,FALSE))</f>
        <v/>
      </c>
      <c r="R205" s="20" t="str">
        <f>IF(ISERROR(VLOOKUP(O205,data,14,FALSE)),"",VLOOKUP(O205,data,14,FALSE))</f>
        <v/>
      </c>
      <c r="S205" s="1"/>
      <c r="T205" s="4" t="str">
        <f>IF(ISERROR(VLOOKUP(S205,data,15,FALSE)),"",VLOOKUP(S205,data,15,FALSE))</f>
        <v/>
      </c>
      <c r="U205" s="4" t="str">
        <f>IF(ISERROR(VLOOKUP(S205,data,16,FALSE)),"",VLOOKUP(S205,data,16,FALSE))</f>
        <v/>
      </c>
      <c r="V205" s="20" t="str">
        <f>IF(ISERROR(VLOOKUP(S205,data,17,FALSE)),"",VLOOKUP(S205,data,17,FALSE))</f>
        <v/>
      </c>
      <c r="W205" s="1"/>
      <c r="X205" s="4" t="str">
        <f>IF(ISERROR(VLOOKUP(W205,data,18,FALSE)),"",VLOOKUP(W205,data,18,FALSE))</f>
        <v/>
      </c>
      <c r="Y205" s="4" t="str">
        <f>IF(ISERROR(VLOOKUP(W205,data,19,FALSE)),"",VLOOKUP(W205,data,19,FALSE))</f>
        <v/>
      </c>
      <c r="Z205" s="20" t="str">
        <f>IF(ISERROR(VLOOKUP(W205,data,20,FALSE)),"",VLOOKUP(W205,data,20,FALSE))</f>
        <v/>
      </c>
      <c r="AA205" s="1"/>
      <c r="AB205" s="4" t="str">
        <f>IF(ISERROR(VLOOKUP(AA205,data,21,FALSE)),"",VLOOKUP(AA205,data,21,FALSE))</f>
        <v/>
      </c>
      <c r="AC205" s="6" t="str">
        <f>IF(ISERROR(VLOOKUP(AA205,data,22,FALSE)),"",VLOOKUP(AA205,data,22,FALSE))</f>
        <v/>
      </c>
      <c r="AD205" s="6" t="str">
        <f>IF(ISERROR(VLOOKUP(AA205,data,23,FALSE)),"",VLOOKUP(AA205,data,23,FALSE))</f>
        <v/>
      </c>
      <c r="AE205" s="112" t="str">
        <f>IF(ISERROR(VLOOKUP(#REF!,data,13,FALSE)),"",VLOOKUP(#REF!,data,13,FALSE))</f>
        <v/>
      </c>
      <c r="AF205" s="112"/>
      <c r="AG205" s="112"/>
    </row>
    <row r="206" spans="1:33" ht="12.75" thickBot="1">
      <c r="A206" s="62"/>
      <c r="B206" s="114" t="s">
        <v>35</v>
      </c>
      <c r="C206" s="22"/>
      <c r="D206" s="115"/>
      <c r="E206" s="115"/>
      <c r="F206" s="116"/>
      <c r="G206" s="22"/>
      <c r="H206" s="115"/>
      <c r="I206" s="115"/>
      <c r="J206" s="116"/>
      <c r="K206" s="22"/>
      <c r="L206" s="115"/>
      <c r="M206" s="115"/>
      <c r="N206" s="116"/>
      <c r="O206" s="22"/>
      <c r="P206" s="115"/>
      <c r="Q206" s="115"/>
      <c r="R206" s="116"/>
      <c r="S206" s="22"/>
      <c r="T206" s="115"/>
      <c r="U206" s="115"/>
      <c r="V206" s="116"/>
      <c r="W206" s="22"/>
      <c r="X206" s="115"/>
      <c r="Y206" s="115"/>
      <c r="Z206" s="116"/>
      <c r="AA206" s="22"/>
      <c r="AB206" s="115"/>
      <c r="AC206" s="117"/>
      <c r="AD206" s="117"/>
      <c r="AE206" s="112" t="str">
        <f>IF(ISERROR(VLOOKUP(#REF!,data,13,FALSE)),"",VLOOKUP(#REF!,data,13,FALSE))</f>
        <v/>
      </c>
      <c r="AF206" s="112"/>
      <c r="AG206" s="112"/>
    </row>
    <row r="207" spans="1:33" ht="12.75" thickBot="1">
      <c r="A207" s="118" t="str">
        <f>IF(C209="ILLEGAL","ILLEGAL","")</f>
        <v/>
      </c>
      <c r="B207" s="114" t="s">
        <v>36</v>
      </c>
      <c r="C207" s="2"/>
      <c r="D207" s="5"/>
      <c r="E207" s="5"/>
      <c r="F207" s="21"/>
      <c r="G207" s="2"/>
      <c r="H207" s="5"/>
      <c r="I207" s="5"/>
      <c r="J207" s="21"/>
      <c r="K207" s="2"/>
      <c r="L207" s="5"/>
      <c r="M207" s="5"/>
      <c r="N207" s="21"/>
      <c r="O207" s="2"/>
      <c r="P207" s="5"/>
      <c r="Q207" s="5"/>
      <c r="R207" s="21"/>
      <c r="S207" s="2"/>
      <c r="T207" s="5"/>
      <c r="U207" s="5"/>
      <c r="V207" s="21"/>
      <c r="W207" s="2"/>
      <c r="X207" s="5"/>
      <c r="Y207" s="5"/>
      <c r="Z207" s="21"/>
      <c r="AA207" s="2"/>
      <c r="AB207" s="5"/>
      <c r="AC207" s="7"/>
      <c r="AD207" s="7"/>
      <c r="AE207" s="17"/>
      <c r="AF207" s="17"/>
      <c r="AG207" s="17"/>
    </row>
    <row r="208" spans="1:33" ht="16.5" thickBot="1">
      <c r="A208" s="119"/>
      <c r="B208" s="120" t="s">
        <v>37</v>
      </c>
      <c r="C208" s="3"/>
      <c r="D208" s="8">
        <f>SUM(D204:D207)</f>
        <v>0</v>
      </c>
      <c r="E208" s="8">
        <f>SUM(E204:E207)</f>
        <v>0</v>
      </c>
      <c r="F208" s="8">
        <f>SUM(F204:F207)</f>
        <v>0</v>
      </c>
      <c r="G208" s="147"/>
      <c r="H208" s="8">
        <f>SUM(H204:H207)</f>
        <v>0</v>
      </c>
      <c r="I208" s="8">
        <f>SUM(I204:I207)</f>
        <v>0</v>
      </c>
      <c r="J208" s="8">
        <f>SUM(J204:J207)</f>
        <v>0</v>
      </c>
      <c r="K208" s="147"/>
      <c r="L208" s="8">
        <f>SUM(L204:L207)</f>
        <v>0</v>
      </c>
      <c r="M208" s="8">
        <f>SUM(M204:M207)</f>
        <v>0</v>
      </c>
      <c r="N208" s="8">
        <f>SUM(N204:N207)</f>
        <v>0</v>
      </c>
      <c r="O208" s="147"/>
      <c r="P208" s="8">
        <f>SUM(P204:P207)</f>
        <v>0</v>
      </c>
      <c r="Q208" s="8">
        <f>SUM(Q204:Q207)</f>
        <v>0</v>
      </c>
      <c r="R208" s="8">
        <f>SUM(R204:R207)</f>
        <v>0</v>
      </c>
      <c r="S208" s="147"/>
      <c r="T208" s="8">
        <f>SUM(T204:T207)</f>
        <v>0</v>
      </c>
      <c r="U208" s="8">
        <f>SUM(U204:U207)</f>
        <v>0</v>
      </c>
      <c r="V208" s="8">
        <f>SUM(V204:V207)</f>
        <v>0</v>
      </c>
      <c r="W208" s="147"/>
      <c r="X208" s="8">
        <f>SUM(X204:X207)</f>
        <v>0</v>
      </c>
      <c r="Y208" s="8">
        <f>SUM(Y204:Y207)</f>
        <v>0</v>
      </c>
      <c r="Z208" s="8">
        <f>SUM(Z204:Z207)</f>
        <v>0</v>
      </c>
      <c r="AA208" s="147"/>
      <c r="AB208" s="8">
        <f>SUM(AB204:AB207)</f>
        <v>0</v>
      </c>
      <c r="AC208" s="8">
        <f>SUM(AC204:AC207)</f>
        <v>0</v>
      </c>
      <c r="AD208" s="8">
        <f>SUM(AD204:AD207)</f>
        <v>0</v>
      </c>
      <c r="AE208" s="8">
        <f>SUM(F208,J208,N208,R208,V208,Z208,AD208)</f>
        <v>0</v>
      </c>
      <c r="AF208" s="122">
        <v>0</v>
      </c>
      <c r="AG208" s="123"/>
    </row>
    <row r="209" spans="1:33" ht="15" thickBot="1">
      <c r="A209" s="124">
        <f>COUNTIF(C210:AC210,"Cannot Convert")</f>
        <v>0</v>
      </c>
      <c r="B209" s="125" t="s">
        <v>38</v>
      </c>
      <c r="C209" s="126" t="str">
        <f>IF(AND(E208&gt;$AA$1,D208&gt;$X$1),"ILLEGAL",IF(E208&gt;$AA$1,"Full-Time Driver",""))</f>
        <v/>
      </c>
      <c r="D209" s="127"/>
      <c r="E209" s="128"/>
      <c r="F209" s="127"/>
      <c r="G209" s="126" t="str">
        <f>IF(AND(I208&gt;$AA$1,H208&gt;$X$1),"ILLEGAL",IF(I208&gt;$AA$1,"Full-Time Driver",""))</f>
        <v/>
      </c>
      <c r="H209" s="127"/>
      <c r="I209" s="128"/>
      <c r="J209" s="127"/>
      <c r="K209" s="126" t="str">
        <f>IF(AND(M208&gt;$AA$1,L208&gt;$X$1),"ILLEGAL",IF(M208&gt;$AA$1,"Full-Time Driver",""))</f>
        <v/>
      </c>
      <c r="L209" s="127"/>
      <c r="M209" s="128"/>
      <c r="N209" s="127"/>
      <c r="O209" s="126" t="str">
        <f>IF(AND(Q208&gt;$AA$1,P208&gt;$X$1),"ILLEGAL",IF(Q208&gt;$AA$1,"Full-Time Driver",""))</f>
        <v/>
      </c>
      <c r="P209" s="127"/>
      <c r="Q209" s="128"/>
      <c r="R209" s="127"/>
      <c r="S209" s="126" t="str">
        <f>IF(AND(U208&gt;$AA$1,T208&gt;$X$1),"ILLEGAL",IF(U208&gt;$AA$1,"Full-Time Driver",""))</f>
        <v/>
      </c>
      <c r="T209" s="127"/>
      <c r="U209" s="128"/>
      <c r="V209" s="127"/>
      <c r="W209" s="126" t="str">
        <f>IF(AND(Y208&gt;$AA$1,X208&gt;$X$1),"ILLEGAL",IF(Y208&gt;$AA$1,"Full-Time Driver",""))</f>
        <v/>
      </c>
      <c r="X209" s="127"/>
      <c r="Y209" s="128"/>
      <c r="Z209" s="127"/>
      <c r="AA209" s="126" t="str">
        <f>IF(AND(AC208&gt;$AA$1,AB208&gt;$X$1),"ILLEGAL",IF(AC208&gt;$AA$1,"Full-Time Driver",""))</f>
        <v/>
      </c>
      <c r="AB209" s="127"/>
      <c r="AC209" s="128"/>
      <c r="AD209" s="128"/>
      <c r="AE209" s="126" t="str">
        <f>IF($AE$1&lt;AE208,"Working Time Policy Breach","Compliant to Working Time Policy")</f>
        <v>Compliant to Working Time Policy</v>
      </c>
      <c r="AF209" s="128"/>
      <c r="AG209" s="128"/>
    </row>
    <row r="210" spans="1:33" s="75" customFormat="1" ht="14.1" customHeight="1" thickTop="1" thickBot="1">
      <c r="A210" s="129" t="str">
        <f>IF(A209&gt;0,"Cannot Convert","")</f>
        <v/>
      </c>
      <c r="B210" s="135" t="s">
        <v>11</v>
      </c>
      <c r="C210" s="131" t="str">
        <f>IF(D208&gt;$X$1,"Cannot Convert","")</f>
        <v/>
      </c>
      <c r="D210" s="132"/>
      <c r="E210" s="133"/>
      <c r="F210" s="132"/>
      <c r="G210" s="131" t="str">
        <f>IF(H208&gt;$X$1,"Cannot Convert","")</f>
        <v/>
      </c>
      <c r="H210" s="132"/>
      <c r="I210" s="133"/>
      <c r="J210" s="132"/>
      <c r="K210" s="131" t="str">
        <f>IF(L208&gt;$X$1,"Cannot Convert","")</f>
        <v/>
      </c>
      <c r="L210" s="132"/>
      <c r="M210" s="133"/>
      <c r="N210" s="132"/>
      <c r="O210" s="131" t="str">
        <f>IF(P208&gt;$X$1,"Cannot Convert","")</f>
        <v/>
      </c>
      <c r="P210" s="132"/>
      <c r="Q210" s="133"/>
      <c r="R210" s="132"/>
      <c r="S210" s="131" t="str">
        <f>IF(T208&gt;$X$1,"Cannot Convert","")</f>
        <v/>
      </c>
      <c r="T210" s="132"/>
      <c r="U210" s="133"/>
      <c r="V210" s="132"/>
      <c r="W210" s="131" t="str">
        <f>IF(X208&gt;$X$1,"Cannot Convert","")</f>
        <v/>
      </c>
      <c r="X210" s="132"/>
      <c r="Y210" s="133"/>
      <c r="Z210" s="132"/>
      <c r="AA210" s="131" t="str">
        <f>IF(AB208&gt;$X$1,"Cannot Convert","")</f>
        <v/>
      </c>
      <c r="AB210" s="132"/>
      <c r="AC210" s="133"/>
      <c r="AD210" s="133"/>
      <c r="AE210" s="134" t="s">
        <v>39</v>
      </c>
      <c r="AF210" s="133"/>
      <c r="AG210" s="133"/>
    </row>
    <row r="211" spans="1:33" ht="25.5" thickTop="1" thickBot="1">
      <c r="A211" s="101" t="s">
        <v>23</v>
      </c>
      <c r="B211" s="102"/>
      <c r="C211" s="103" t="s">
        <v>24</v>
      </c>
      <c r="D211" s="104" t="s">
        <v>25</v>
      </c>
      <c r="E211" s="104" t="s">
        <v>26</v>
      </c>
      <c r="F211" s="105" t="s">
        <v>27</v>
      </c>
      <c r="G211" s="103" t="s">
        <v>24</v>
      </c>
      <c r="H211" s="104" t="s">
        <v>25</v>
      </c>
      <c r="I211" s="104" t="s">
        <v>26</v>
      </c>
      <c r="J211" s="105" t="s">
        <v>27</v>
      </c>
      <c r="K211" s="103" t="s">
        <v>24</v>
      </c>
      <c r="L211" s="104" t="s">
        <v>25</v>
      </c>
      <c r="M211" s="104" t="s">
        <v>26</v>
      </c>
      <c r="N211" s="105" t="s">
        <v>27</v>
      </c>
      <c r="O211" s="103" t="s">
        <v>24</v>
      </c>
      <c r="P211" s="104" t="s">
        <v>25</v>
      </c>
      <c r="Q211" s="104" t="s">
        <v>26</v>
      </c>
      <c r="R211" s="105" t="s">
        <v>27</v>
      </c>
      <c r="S211" s="103" t="s">
        <v>24</v>
      </c>
      <c r="T211" s="104" t="s">
        <v>25</v>
      </c>
      <c r="U211" s="104" t="s">
        <v>26</v>
      </c>
      <c r="V211" s="105" t="s">
        <v>27</v>
      </c>
      <c r="W211" s="103" t="s">
        <v>24</v>
      </c>
      <c r="X211" s="104" t="s">
        <v>25</v>
      </c>
      <c r="Y211" s="104" t="s">
        <v>26</v>
      </c>
      <c r="Z211" s="105" t="s">
        <v>27</v>
      </c>
      <c r="AA211" s="103" t="s">
        <v>24</v>
      </c>
      <c r="AB211" s="104" t="s">
        <v>25</v>
      </c>
      <c r="AC211" s="106" t="s">
        <v>26</v>
      </c>
      <c r="AD211" s="105" t="s">
        <v>27</v>
      </c>
      <c r="AE211" s="107" t="s">
        <v>28</v>
      </c>
      <c r="AF211" s="104" t="s">
        <v>29</v>
      </c>
      <c r="AG211" s="104" t="s">
        <v>30</v>
      </c>
    </row>
    <row r="212" spans="1:33" ht="12.75" thickBot="1">
      <c r="A212" s="63"/>
      <c r="B212" s="108" t="s">
        <v>32</v>
      </c>
      <c r="C212" s="1"/>
      <c r="D212" s="4" t="str">
        <f>IF(ISERROR(VLOOKUP(C212,data,3,FALSE)),"",VLOOKUP(C212,data,3,FALSE))</f>
        <v/>
      </c>
      <c r="E212" s="4" t="str">
        <f>IF(ISERROR(VLOOKUP(C212,data,4,FALSE)),"",VLOOKUP(C212,data,4,FALSE))</f>
        <v/>
      </c>
      <c r="F212" s="20" t="str">
        <f>IF(ISERROR(VLOOKUP(C212,data,5,FALSE)),"",VLOOKUP(C212,data,5,FALSE))</f>
        <v/>
      </c>
      <c r="G212" s="1"/>
      <c r="H212" s="4" t="str">
        <f>IF(ISERROR(VLOOKUP(G212,data,6,FALSE)),"",VLOOKUP(G212,data,6,FALSE))</f>
        <v/>
      </c>
      <c r="I212" s="4" t="str">
        <f>IF(ISERROR(VLOOKUP(G212,data,7,FALSE)),"",VLOOKUP(G212,data,7,FALSE))</f>
        <v/>
      </c>
      <c r="J212" s="20" t="str">
        <f>IF(ISERROR(VLOOKUP(G212,data,8,FALSE)),"",VLOOKUP(G212,data,8,FALSE))</f>
        <v/>
      </c>
      <c r="K212" s="1"/>
      <c r="L212" s="4" t="str">
        <f>IF(ISERROR(VLOOKUP(K212,data,9,FALSE)),"",VLOOKUP(K212,data,9,FALSE))</f>
        <v/>
      </c>
      <c r="M212" s="4" t="str">
        <f>IF(ISERROR(VLOOKUP(K212,data,10,FALSE)),"",VLOOKUP(K212,data,10,FALSE))</f>
        <v/>
      </c>
      <c r="N212" s="20" t="str">
        <f>IF(ISERROR(VLOOKUP(K212,data,11,FALSE)),"",VLOOKUP(K212,data,11,FALSE))</f>
        <v/>
      </c>
      <c r="O212" s="1"/>
      <c r="P212" s="4" t="str">
        <f>IF(ISERROR(VLOOKUP(O212,data,12,FALSE)),"",VLOOKUP(O212,data,12,FALSE))</f>
        <v/>
      </c>
      <c r="Q212" s="4" t="str">
        <f>IF(ISERROR(VLOOKUP(O212,data,13,FALSE)),"",VLOOKUP(O212,data,13,FALSE))</f>
        <v/>
      </c>
      <c r="R212" s="20" t="str">
        <f>IF(ISERROR(VLOOKUP(O212,data,14,FALSE)),"",VLOOKUP(O212,data,14,FALSE))</f>
        <v/>
      </c>
      <c r="S212" s="1"/>
      <c r="T212" s="4" t="str">
        <f>IF(ISERROR(VLOOKUP(S212,data,15,FALSE)),"",VLOOKUP(S212,data,15,FALSE))</f>
        <v/>
      </c>
      <c r="U212" s="4" t="str">
        <f>IF(ISERROR(VLOOKUP(S212,data,16,FALSE)),"",VLOOKUP(S212,data,16,FALSE))</f>
        <v/>
      </c>
      <c r="V212" s="20" t="str">
        <f>IF(ISERROR(VLOOKUP(S212,data,17,FALSE)),"",VLOOKUP(S212,data,17,FALSE))</f>
        <v/>
      </c>
      <c r="W212" s="1"/>
      <c r="X212" s="4" t="str">
        <f>IF(ISERROR(VLOOKUP(W212,data,18,FALSE)),"",VLOOKUP(W212,data,18,FALSE))</f>
        <v/>
      </c>
      <c r="Y212" s="4" t="str">
        <f>IF(ISERROR(VLOOKUP(W212,data,19,FALSE)),"",VLOOKUP(W212,data,19,FALSE))</f>
        <v/>
      </c>
      <c r="Z212" s="20" t="str">
        <f>IF(ISERROR(VLOOKUP(W212,data,20,FALSE)),"",VLOOKUP(W212,data,20,FALSE))</f>
        <v/>
      </c>
      <c r="AA212" s="1"/>
      <c r="AB212" s="4" t="str">
        <f>IF(ISERROR(VLOOKUP(AA212,data,21,FALSE)),"",VLOOKUP(AA212,data,21,FALSE))</f>
        <v/>
      </c>
      <c r="AC212" s="6" t="str">
        <f>IF(ISERROR(VLOOKUP(AA212,data,22,FALSE)),"",VLOOKUP(AA212,data,22,FALSE))</f>
        <v/>
      </c>
      <c r="AD212" s="6" t="str">
        <f>IF(ISERROR(VLOOKUP(AA212,data,23,FALSE)),"",VLOOKUP(AA212,data,23,FALSE))</f>
        <v/>
      </c>
      <c r="AE212" s="112"/>
      <c r="AF212" s="112"/>
      <c r="AG212" s="112"/>
    </row>
    <row r="213" spans="1:33" ht="12.75" thickBot="1">
      <c r="A213" s="113" t="s">
        <v>33</v>
      </c>
      <c r="B213" s="114" t="s">
        <v>34</v>
      </c>
      <c r="C213" s="1"/>
      <c r="D213" s="4" t="str">
        <f>IF(ISERROR(VLOOKUP(C213,data,3,FALSE)),"",VLOOKUP(C213,data,3,FALSE))</f>
        <v/>
      </c>
      <c r="E213" s="4" t="str">
        <f>IF(ISERROR(VLOOKUP(C213,data,4,FALSE)),"",VLOOKUP(C213,data,4,FALSE))</f>
        <v/>
      </c>
      <c r="F213" s="20" t="str">
        <f>IF(ISERROR(VLOOKUP(C213,data,5,FALSE)),"",VLOOKUP(C213,data,5,FALSE))</f>
        <v/>
      </c>
      <c r="G213" s="1"/>
      <c r="H213" s="4" t="str">
        <f>IF(ISERROR(VLOOKUP(G213,data,6,FALSE)),"",VLOOKUP(G213,data,6,FALSE))</f>
        <v/>
      </c>
      <c r="I213" s="4" t="str">
        <f>IF(ISERROR(VLOOKUP(G213,data,7,FALSE)),"",VLOOKUP(G213,data,7,FALSE))</f>
        <v/>
      </c>
      <c r="J213" s="20" t="str">
        <f>IF(ISERROR(VLOOKUP(G213,data,8,FALSE)),"",VLOOKUP(G213,data,8,FALSE))</f>
        <v/>
      </c>
      <c r="K213" s="1"/>
      <c r="L213" s="4" t="str">
        <f>IF(ISERROR(VLOOKUP(K213,data,9,FALSE)),"",VLOOKUP(K213,data,9,FALSE))</f>
        <v/>
      </c>
      <c r="M213" s="4" t="str">
        <f>IF(ISERROR(VLOOKUP(K213,data,10,FALSE)),"",VLOOKUP(K213,data,10,FALSE))</f>
        <v/>
      </c>
      <c r="N213" s="20" t="str">
        <f>IF(ISERROR(VLOOKUP(K213,data,11,FALSE)),"",VLOOKUP(K213,data,11,FALSE))</f>
        <v/>
      </c>
      <c r="O213" s="1"/>
      <c r="P213" s="4" t="str">
        <f>IF(ISERROR(VLOOKUP(O213,data,12,FALSE)),"",VLOOKUP(O213,data,12,FALSE))</f>
        <v/>
      </c>
      <c r="Q213" s="4" t="str">
        <f>IF(ISERROR(VLOOKUP(O213,data,13,FALSE)),"",VLOOKUP(O213,data,13,FALSE))</f>
        <v/>
      </c>
      <c r="R213" s="20" t="str">
        <f>IF(ISERROR(VLOOKUP(O213,data,14,FALSE)),"",VLOOKUP(O213,data,14,FALSE))</f>
        <v/>
      </c>
      <c r="S213" s="1"/>
      <c r="T213" s="4" t="str">
        <f>IF(ISERROR(VLOOKUP(S213,data,15,FALSE)),"",VLOOKUP(S213,data,15,FALSE))</f>
        <v/>
      </c>
      <c r="U213" s="4" t="str">
        <f>IF(ISERROR(VLOOKUP(S213,data,16,FALSE)),"",VLOOKUP(S213,data,16,FALSE))</f>
        <v/>
      </c>
      <c r="V213" s="20" t="str">
        <f>IF(ISERROR(VLOOKUP(S213,data,17,FALSE)),"",VLOOKUP(S213,data,17,FALSE))</f>
        <v/>
      </c>
      <c r="W213" s="1"/>
      <c r="X213" s="4" t="str">
        <f>IF(ISERROR(VLOOKUP(W213,data,18,FALSE)),"",VLOOKUP(W213,data,18,FALSE))</f>
        <v/>
      </c>
      <c r="Y213" s="4" t="str">
        <f>IF(ISERROR(VLOOKUP(W213,data,19,FALSE)),"",VLOOKUP(W213,data,19,FALSE))</f>
        <v/>
      </c>
      <c r="Z213" s="20" t="str">
        <f>IF(ISERROR(VLOOKUP(W213,data,20,FALSE)),"",VLOOKUP(W213,data,20,FALSE))</f>
        <v/>
      </c>
      <c r="AA213" s="1"/>
      <c r="AB213" s="4" t="str">
        <f>IF(ISERROR(VLOOKUP(AA213,data,21,FALSE)),"",VLOOKUP(AA213,data,21,FALSE))</f>
        <v/>
      </c>
      <c r="AC213" s="6" t="str">
        <f>IF(ISERROR(VLOOKUP(AA213,data,22,FALSE)),"",VLOOKUP(AA213,data,22,FALSE))</f>
        <v/>
      </c>
      <c r="AD213" s="6" t="str">
        <f>IF(ISERROR(VLOOKUP(AA213,data,23,FALSE)),"",VLOOKUP(AA213,data,23,FALSE))</f>
        <v/>
      </c>
      <c r="AE213" s="112" t="str">
        <f>IF(ISERROR(VLOOKUP(#REF!,data,13,FALSE)),"",VLOOKUP(#REF!,data,13,FALSE))</f>
        <v/>
      </c>
      <c r="AF213" s="112"/>
      <c r="AG213" s="112"/>
    </row>
    <row r="214" spans="1:33" ht="12.75" thickBot="1">
      <c r="A214" s="62"/>
      <c r="B214" s="114" t="s">
        <v>35</v>
      </c>
      <c r="C214" s="22"/>
      <c r="D214" s="115"/>
      <c r="E214" s="115"/>
      <c r="F214" s="116"/>
      <c r="G214" s="22"/>
      <c r="H214" s="115"/>
      <c r="I214" s="115"/>
      <c r="J214" s="116"/>
      <c r="K214" s="22"/>
      <c r="L214" s="115"/>
      <c r="M214" s="115"/>
      <c r="N214" s="116"/>
      <c r="O214" s="22"/>
      <c r="P214" s="115"/>
      <c r="Q214" s="115"/>
      <c r="R214" s="116"/>
      <c r="S214" s="22"/>
      <c r="T214" s="115"/>
      <c r="U214" s="115"/>
      <c r="V214" s="116"/>
      <c r="W214" s="22"/>
      <c r="X214" s="115"/>
      <c r="Y214" s="115"/>
      <c r="Z214" s="116"/>
      <c r="AA214" s="22"/>
      <c r="AB214" s="115"/>
      <c r="AC214" s="117"/>
      <c r="AD214" s="117"/>
      <c r="AE214" s="112" t="str">
        <f>IF(ISERROR(VLOOKUP(#REF!,data,13,FALSE)),"",VLOOKUP(#REF!,data,13,FALSE))</f>
        <v/>
      </c>
      <c r="AF214" s="112"/>
      <c r="AG214" s="112"/>
    </row>
    <row r="215" spans="1:33" ht="12.75" thickBot="1">
      <c r="A215" s="118" t="str">
        <f>IF(C217="ILLEGAL","ILLEGAL","")</f>
        <v/>
      </c>
      <c r="B215" s="114" t="s">
        <v>36</v>
      </c>
      <c r="C215" s="2"/>
      <c r="D215" s="5"/>
      <c r="E215" s="5"/>
      <c r="F215" s="21"/>
      <c r="G215" s="2"/>
      <c r="H215" s="5"/>
      <c r="I215" s="5"/>
      <c r="J215" s="21"/>
      <c r="K215" s="2"/>
      <c r="L215" s="5"/>
      <c r="M215" s="5"/>
      <c r="N215" s="21"/>
      <c r="O215" s="2"/>
      <c r="P215" s="5"/>
      <c r="Q215" s="5"/>
      <c r="R215" s="21"/>
      <c r="S215" s="2"/>
      <c r="T215" s="5"/>
      <c r="U215" s="5"/>
      <c r="V215" s="21"/>
      <c r="W215" s="2"/>
      <c r="X215" s="5"/>
      <c r="Y215" s="5"/>
      <c r="Z215" s="21"/>
      <c r="AA215" s="2"/>
      <c r="AB215" s="5"/>
      <c r="AC215" s="7"/>
      <c r="AD215" s="7"/>
      <c r="AE215" s="17"/>
      <c r="AF215" s="17"/>
      <c r="AG215" s="17"/>
    </row>
    <row r="216" spans="1:33" ht="16.5" thickBot="1">
      <c r="A216" s="119"/>
      <c r="B216" s="120" t="s">
        <v>37</v>
      </c>
      <c r="C216" s="3"/>
      <c r="D216" s="8">
        <f>SUM(D212:D215)</f>
        <v>0</v>
      </c>
      <c r="E216" s="8">
        <f>SUM(E212:E215)</f>
        <v>0</v>
      </c>
      <c r="F216" s="8">
        <f>SUM(F212:F215)</f>
        <v>0</v>
      </c>
      <c r="G216" s="147"/>
      <c r="H216" s="8">
        <f>SUM(H212:H215)</f>
        <v>0</v>
      </c>
      <c r="I216" s="8">
        <f>SUM(I212:I215)</f>
        <v>0</v>
      </c>
      <c r="J216" s="8">
        <f>SUM(J212:J215)</f>
        <v>0</v>
      </c>
      <c r="K216" s="147"/>
      <c r="L216" s="8">
        <f>SUM(L212:L215)</f>
        <v>0</v>
      </c>
      <c r="M216" s="8">
        <f>SUM(M212:M215)</f>
        <v>0</v>
      </c>
      <c r="N216" s="8">
        <f>SUM(N212:N215)</f>
        <v>0</v>
      </c>
      <c r="O216" s="147"/>
      <c r="P216" s="8">
        <f>SUM(P212:P215)</f>
        <v>0</v>
      </c>
      <c r="Q216" s="8">
        <f>SUM(Q212:Q215)</f>
        <v>0</v>
      </c>
      <c r="R216" s="8">
        <f>SUM(R212:R215)</f>
        <v>0</v>
      </c>
      <c r="S216" s="147"/>
      <c r="T216" s="8">
        <f>SUM(T212:T215)</f>
        <v>0</v>
      </c>
      <c r="U216" s="8">
        <f>SUM(U212:U215)</f>
        <v>0</v>
      </c>
      <c r="V216" s="8">
        <f>SUM(V212:V215)</f>
        <v>0</v>
      </c>
      <c r="W216" s="147"/>
      <c r="X216" s="8">
        <f>SUM(X212:X215)</f>
        <v>0</v>
      </c>
      <c r="Y216" s="8">
        <f>SUM(Y212:Y215)</f>
        <v>0</v>
      </c>
      <c r="Z216" s="8">
        <f>SUM(Z212:Z215)</f>
        <v>0</v>
      </c>
      <c r="AA216" s="147"/>
      <c r="AB216" s="8">
        <f>SUM(AB212:AB215)</f>
        <v>0</v>
      </c>
      <c r="AC216" s="8">
        <f>SUM(AC212:AC215)</f>
        <v>0</v>
      </c>
      <c r="AD216" s="8">
        <f>SUM(AD212:AD215)</f>
        <v>0</v>
      </c>
      <c r="AE216" s="8">
        <f>SUM(F216,J216,N216,R216,V216,Z216,AD216)</f>
        <v>0</v>
      </c>
      <c r="AF216" s="122">
        <v>0</v>
      </c>
      <c r="AG216" s="123"/>
    </row>
    <row r="217" spans="1:33" ht="15" thickBot="1">
      <c r="A217" s="124">
        <f>COUNTIF(C218:AC218,"Cannot Convert")</f>
        <v>0</v>
      </c>
      <c r="B217" s="125" t="s">
        <v>38</v>
      </c>
      <c r="C217" s="126" t="str">
        <f>IF(AND(E216&gt;$AA$1,D216&gt;$X$1),"ILLEGAL",IF(E216&gt;$AA$1,"Full-Time Driver",""))</f>
        <v/>
      </c>
      <c r="D217" s="127"/>
      <c r="E217" s="128"/>
      <c r="F217" s="127"/>
      <c r="G217" s="126" t="str">
        <f>IF(AND(I216&gt;$AA$1,H216&gt;$X$1),"ILLEGAL",IF(I216&gt;$AA$1,"Full-Time Driver",""))</f>
        <v/>
      </c>
      <c r="H217" s="127"/>
      <c r="I217" s="128"/>
      <c r="J217" s="127"/>
      <c r="K217" s="126" t="str">
        <f>IF(AND(M216&gt;$AA$1,L216&gt;$X$1),"ILLEGAL",IF(M216&gt;$AA$1,"Full-Time Driver",""))</f>
        <v/>
      </c>
      <c r="L217" s="127"/>
      <c r="M217" s="128"/>
      <c r="N217" s="127"/>
      <c r="O217" s="126" t="str">
        <f>IF(AND(Q216&gt;$AA$1,P216&gt;$X$1),"ILLEGAL",IF(Q216&gt;$AA$1,"Full-Time Driver",""))</f>
        <v/>
      </c>
      <c r="P217" s="127"/>
      <c r="Q217" s="128"/>
      <c r="R217" s="127"/>
      <c r="S217" s="126" t="str">
        <f>IF(AND(U216&gt;$AA$1,T216&gt;$X$1),"ILLEGAL",IF(U216&gt;$AA$1,"Full-Time Driver",""))</f>
        <v/>
      </c>
      <c r="T217" s="127"/>
      <c r="U217" s="128"/>
      <c r="V217" s="127"/>
      <c r="W217" s="126" t="str">
        <f>IF(AND(Y216&gt;$AA$1,X216&gt;$X$1),"ILLEGAL",IF(Y216&gt;$AA$1,"Full-Time Driver",""))</f>
        <v/>
      </c>
      <c r="X217" s="127"/>
      <c r="Y217" s="128"/>
      <c r="Z217" s="127"/>
      <c r="AA217" s="126" t="str">
        <f>IF(AND(AC216&gt;$AA$1,AB216&gt;$X$1),"ILLEGAL",IF(AC216&gt;$AA$1,"Full-Time Driver",""))</f>
        <v/>
      </c>
      <c r="AB217" s="127"/>
      <c r="AC217" s="128"/>
      <c r="AD217" s="128"/>
      <c r="AE217" s="126" t="str">
        <f>IF($AE$1&lt;AE216,"Working Time Policy Breach","Compliant to Working Time Policy")</f>
        <v>Compliant to Working Time Policy</v>
      </c>
      <c r="AF217" s="128"/>
      <c r="AG217" s="128"/>
    </row>
    <row r="218" spans="1:33" s="75" customFormat="1" ht="14.1" customHeight="1" thickTop="1" thickBot="1">
      <c r="A218" s="129" t="str">
        <f>IF(A217&gt;0,"Cannot Convert","")</f>
        <v/>
      </c>
      <c r="B218" s="135" t="s">
        <v>11</v>
      </c>
      <c r="C218" s="131" t="str">
        <f>IF(D216&gt;$X$1,"Cannot Convert","")</f>
        <v/>
      </c>
      <c r="D218" s="132"/>
      <c r="E218" s="133"/>
      <c r="F218" s="132"/>
      <c r="G218" s="131" t="str">
        <f>IF(H216&gt;$X$1,"Cannot Convert","")</f>
        <v/>
      </c>
      <c r="H218" s="132"/>
      <c r="I218" s="133"/>
      <c r="J218" s="132"/>
      <c r="K218" s="131" t="str">
        <f>IF(L216&gt;$X$1,"Cannot Convert","")</f>
        <v/>
      </c>
      <c r="L218" s="132"/>
      <c r="M218" s="133"/>
      <c r="N218" s="132"/>
      <c r="O218" s="131" t="str">
        <f>IF(P216&gt;$X$1,"Cannot Convert","")</f>
        <v/>
      </c>
      <c r="P218" s="132"/>
      <c r="Q218" s="133"/>
      <c r="R218" s="132"/>
      <c r="S218" s="131" t="str">
        <f>IF(T216&gt;$X$1,"Cannot Convert","")</f>
        <v/>
      </c>
      <c r="T218" s="132"/>
      <c r="U218" s="133"/>
      <c r="V218" s="132"/>
      <c r="W218" s="131" t="str">
        <f>IF(X216&gt;$X$1,"Cannot Convert","")</f>
        <v/>
      </c>
      <c r="X218" s="132"/>
      <c r="Y218" s="133"/>
      <c r="Z218" s="132"/>
      <c r="AA218" s="131" t="str">
        <f>IF(AB216&gt;$X$1,"Cannot Convert","")</f>
        <v/>
      </c>
      <c r="AB218" s="132"/>
      <c r="AC218" s="133"/>
      <c r="AD218" s="133"/>
      <c r="AE218" s="134" t="s">
        <v>39</v>
      </c>
      <c r="AF218" s="133"/>
      <c r="AG218" s="133"/>
    </row>
    <row r="219" spans="1:33" ht="25.5" thickTop="1" thickBot="1">
      <c r="A219" s="101" t="s">
        <v>23</v>
      </c>
      <c r="B219" s="102"/>
      <c r="C219" s="103" t="s">
        <v>24</v>
      </c>
      <c r="D219" s="104" t="s">
        <v>25</v>
      </c>
      <c r="E219" s="104" t="s">
        <v>26</v>
      </c>
      <c r="F219" s="105" t="s">
        <v>27</v>
      </c>
      <c r="G219" s="103" t="s">
        <v>24</v>
      </c>
      <c r="H219" s="104" t="s">
        <v>25</v>
      </c>
      <c r="I219" s="104" t="s">
        <v>26</v>
      </c>
      <c r="J219" s="105" t="s">
        <v>27</v>
      </c>
      <c r="K219" s="103" t="s">
        <v>24</v>
      </c>
      <c r="L219" s="104" t="s">
        <v>25</v>
      </c>
      <c r="M219" s="104" t="s">
        <v>26</v>
      </c>
      <c r="N219" s="105" t="s">
        <v>27</v>
      </c>
      <c r="O219" s="103" t="s">
        <v>24</v>
      </c>
      <c r="P219" s="104" t="s">
        <v>25</v>
      </c>
      <c r="Q219" s="104" t="s">
        <v>26</v>
      </c>
      <c r="R219" s="105" t="s">
        <v>27</v>
      </c>
      <c r="S219" s="103" t="s">
        <v>24</v>
      </c>
      <c r="T219" s="104" t="s">
        <v>25</v>
      </c>
      <c r="U219" s="104" t="s">
        <v>26</v>
      </c>
      <c r="V219" s="105" t="s">
        <v>27</v>
      </c>
      <c r="W219" s="103" t="s">
        <v>24</v>
      </c>
      <c r="X219" s="104" t="s">
        <v>25</v>
      </c>
      <c r="Y219" s="104" t="s">
        <v>26</v>
      </c>
      <c r="Z219" s="105" t="s">
        <v>27</v>
      </c>
      <c r="AA219" s="103" t="s">
        <v>24</v>
      </c>
      <c r="AB219" s="104" t="s">
        <v>25</v>
      </c>
      <c r="AC219" s="106" t="s">
        <v>26</v>
      </c>
      <c r="AD219" s="106" t="s">
        <v>27</v>
      </c>
      <c r="AE219" s="107" t="s">
        <v>28</v>
      </c>
      <c r="AF219" s="104" t="s">
        <v>29</v>
      </c>
      <c r="AG219" s="104" t="s">
        <v>30</v>
      </c>
    </row>
    <row r="220" spans="1:33" ht="12.75" thickBot="1">
      <c r="A220" s="63"/>
      <c r="B220" s="108" t="s">
        <v>32</v>
      </c>
      <c r="C220" s="1"/>
      <c r="D220" s="4" t="str">
        <f>IF(ISERROR(VLOOKUP(C220,data,3,FALSE)),"",VLOOKUP(C220,data,3,FALSE))</f>
        <v/>
      </c>
      <c r="E220" s="4" t="str">
        <f>IF(ISERROR(VLOOKUP(C220,data,4,FALSE)),"",VLOOKUP(C220,data,4,FALSE))</f>
        <v/>
      </c>
      <c r="F220" s="20" t="str">
        <f>IF(ISERROR(VLOOKUP(C220,data,5,FALSE)),"",VLOOKUP(C220,data,5,FALSE))</f>
        <v/>
      </c>
      <c r="G220" s="1"/>
      <c r="H220" s="4" t="str">
        <f>IF(ISERROR(VLOOKUP(G220,data,6,FALSE)),"",VLOOKUP(G220,data,6,FALSE))</f>
        <v/>
      </c>
      <c r="I220" s="4" t="str">
        <f>IF(ISERROR(VLOOKUP(G220,data,7,FALSE)),"",VLOOKUP(G220,data,7,FALSE))</f>
        <v/>
      </c>
      <c r="J220" s="20" t="str">
        <f>IF(ISERROR(VLOOKUP(G220,data,8,FALSE)),"",VLOOKUP(G220,data,8,FALSE))</f>
        <v/>
      </c>
      <c r="K220" s="1"/>
      <c r="L220" s="4" t="str">
        <f>IF(ISERROR(VLOOKUP(K220,data,9,FALSE)),"",VLOOKUP(K220,data,9,FALSE))</f>
        <v/>
      </c>
      <c r="M220" s="4" t="str">
        <f>IF(ISERROR(VLOOKUP(K220,data,10,FALSE)),"",VLOOKUP(K220,data,10,FALSE))</f>
        <v/>
      </c>
      <c r="N220" s="20" t="str">
        <f>IF(ISERROR(VLOOKUP(K220,data,11,FALSE)),"",VLOOKUP(K220,data,11,FALSE))</f>
        <v/>
      </c>
      <c r="O220" s="1"/>
      <c r="P220" s="4" t="str">
        <f>IF(ISERROR(VLOOKUP(O220,data,12,FALSE)),"",VLOOKUP(O220,data,12,FALSE))</f>
        <v/>
      </c>
      <c r="Q220" s="4" t="str">
        <f>IF(ISERROR(VLOOKUP(O220,data,13,FALSE)),"",VLOOKUP(O220,data,13,FALSE))</f>
        <v/>
      </c>
      <c r="R220" s="20" t="str">
        <f>IF(ISERROR(VLOOKUP(O220,data,14,FALSE)),"",VLOOKUP(O220,data,14,FALSE))</f>
        <v/>
      </c>
      <c r="S220" s="1"/>
      <c r="T220" s="4" t="str">
        <f>IF(ISERROR(VLOOKUP(S220,data,15,FALSE)),"",VLOOKUP(S220,data,15,FALSE))</f>
        <v/>
      </c>
      <c r="U220" s="4" t="str">
        <f>IF(ISERROR(VLOOKUP(S220,data,16,FALSE)),"",VLOOKUP(S220,data,16,FALSE))</f>
        <v/>
      </c>
      <c r="V220" s="20" t="str">
        <f>IF(ISERROR(VLOOKUP(S220,data,17,FALSE)),"",VLOOKUP(S220,data,17,FALSE))</f>
        <v/>
      </c>
      <c r="W220" s="1"/>
      <c r="X220" s="4" t="str">
        <f>IF(ISERROR(VLOOKUP(W220,data,18,FALSE)),"",VLOOKUP(W220,data,18,FALSE))</f>
        <v/>
      </c>
      <c r="Y220" s="4" t="str">
        <f>IF(ISERROR(VLOOKUP(W220,data,19,FALSE)),"",VLOOKUP(W220,data,19,FALSE))</f>
        <v/>
      </c>
      <c r="Z220" s="20" t="str">
        <f>IF(ISERROR(VLOOKUP(W220,data,20,FALSE)),"",VLOOKUP(W220,data,20,FALSE))</f>
        <v/>
      </c>
      <c r="AA220" s="1"/>
      <c r="AB220" s="4" t="str">
        <f>IF(ISERROR(VLOOKUP(AA220,data,21,FALSE)),"",VLOOKUP(AA220,data,21,FALSE))</f>
        <v/>
      </c>
      <c r="AC220" s="6" t="str">
        <f>IF(ISERROR(VLOOKUP(AA220,data,22,FALSE)),"",VLOOKUP(AA220,data,22,FALSE))</f>
        <v/>
      </c>
      <c r="AD220" s="6" t="str">
        <f>IF(ISERROR(VLOOKUP(AA220,data,23,FALSE)),"",VLOOKUP(AA220,data,23,FALSE))</f>
        <v/>
      </c>
      <c r="AE220" s="112"/>
      <c r="AF220" s="112"/>
      <c r="AG220" s="112"/>
    </row>
    <row r="221" spans="1:33" ht="12.75" thickBot="1">
      <c r="A221" s="113" t="s">
        <v>33</v>
      </c>
      <c r="B221" s="114" t="s">
        <v>34</v>
      </c>
      <c r="C221" s="1"/>
      <c r="D221" s="4" t="str">
        <f>IF(ISERROR(VLOOKUP(C221,data,3,FALSE)),"",VLOOKUP(C221,data,3,FALSE))</f>
        <v/>
      </c>
      <c r="E221" s="4" t="str">
        <f>IF(ISERROR(VLOOKUP(C221,data,4,FALSE)),"",VLOOKUP(C221,data,4,FALSE))</f>
        <v/>
      </c>
      <c r="F221" s="20" t="str">
        <f>IF(ISERROR(VLOOKUP(C221,data,5,FALSE)),"",VLOOKUP(C221,data,5,FALSE))</f>
        <v/>
      </c>
      <c r="G221" s="1"/>
      <c r="H221" s="4" t="str">
        <f>IF(ISERROR(VLOOKUP(G221,data,6,FALSE)),"",VLOOKUP(G221,data,6,FALSE))</f>
        <v/>
      </c>
      <c r="I221" s="4" t="str">
        <f>IF(ISERROR(VLOOKUP(G221,data,7,FALSE)),"",VLOOKUP(G221,data,7,FALSE))</f>
        <v/>
      </c>
      <c r="J221" s="20" t="str">
        <f>IF(ISERROR(VLOOKUP(G221,data,8,FALSE)),"",VLOOKUP(G221,data,8,FALSE))</f>
        <v/>
      </c>
      <c r="K221" s="1"/>
      <c r="L221" s="4" t="str">
        <f>IF(ISERROR(VLOOKUP(K221,data,9,FALSE)),"",VLOOKUP(K221,data,9,FALSE))</f>
        <v/>
      </c>
      <c r="M221" s="4" t="str">
        <f>IF(ISERROR(VLOOKUP(K221,data,10,FALSE)),"",VLOOKUP(K221,data,10,FALSE))</f>
        <v/>
      </c>
      <c r="N221" s="20" t="str">
        <f>IF(ISERROR(VLOOKUP(K221,data,11,FALSE)),"",VLOOKUP(K221,data,11,FALSE))</f>
        <v/>
      </c>
      <c r="O221" s="1"/>
      <c r="P221" s="4" t="str">
        <f>IF(ISERROR(VLOOKUP(O221,data,12,FALSE)),"",VLOOKUP(O221,data,12,FALSE))</f>
        <v/>
      </c>
      <c r="Q221" s="4" t="str">
        <f>IF(ISERROR(VLOOKUP(O221,data,13,FALSE)),"",VLOOKUP(O221,data,13,FALSE))</f>
        <v/>
      </c>
      <c r="R221" s="20" t="str">
        <f>IF(ISERROR(VLOOKUP(O221,data,14,FALSE)),"",VLOOKUP(O221,data,14,FALSE))</f>
        <v/>
      </c>
      <c r="S221" s="1"/>
      <c r="T221" s="4" t="str">
        <f>IF(ISERROR(VLOOKUP(S221,data,15,FALSE)),"",VLOOKUP(S221,data,15,FALSE))</f>
        <v/>
      </c>
      <c r="U221" s="4" t="str">
        <f>IF(ISERROR(VLOOKUP(S221,data,16,FALSE)),"",VLOOKUP(S221,data,16,FALSE))</f>
        <v/>
      </c>
      <c r="V221" s="20" t="str">
        <f>IF(ISERROR(VLOOKUP(S221,data,17,FALSE)),"",VLOOKUP(S221,data,17,FALSE))</f>
        <v/>
      </c>
      <c r="W221" s="1"/>
      <c r="X221" s="4" t="str">
        <f>IF(ISERROR(VLOOKUP(W221,data,18,FALSE)),"",VLOOKUP(W221,data,18,FALSE))</f>
        <v/>
      </c>
      <c r="Y221" s="4" t="str">
        <f>IF(ISERROR(VLOOKUP(W221,data,19,FALSE)),"",VLOOKUP(W221,data,19,FALSE))</f>
        <v/>
      </c>
      <c r="Z221" s="20" t="str">
        <f>IF(ISERROR(VLOOKUP(W221,data,20,FALSE)),"",VLOOKUP(W221,data,20,FALSE))</f>
        <v/>
      </c>
      <c r="AA221" s="1"/>
      <c r="AB221" s="4" t="str">
        <f>IF(ISERROR(VLOOKUP(AA221,data,21,FALSE)),"",VLOOKUP(AA221,data,21,FALSE))</f>
        <v/>
      </c>
      <c r="AC221" s="6" t="str">
        <f>IF(ISERROR(VLOOKUP(AA221,data,22,FALSE)),"",VLOOKUP(AA221,data,22,FALSE))</f>
        <v/>
      </c>
      <c r="AD221" s="6" t="str">
        <f>IF(ISERROR(VLOOKUP(AA221,data,23,FALSE)),"",VLOOKUP(AA221,data,23,FALSE))</f>
        <v/>
      </c>
      <c r="AE221" s="112" t="str">
        <f>IF(ISERROR(VLOOKUP(#REF!,data,13,FALSE)),"",VLOOKUP(#REF!,data,13,FALSE))</f>
        <v/>
      </c>
      <c r="AF221" s="112"/>
      <c r="AG221" s="112"/>
    </row>
    <row r="222" spans="1:33" ht="12.75" thickBot="1">
      <c r="A222" s="62"/>
      <c r="B222" s="114" t="s">
        <v>35</v>
      </c>
      <c r="C222" s="22"/>
      <c r="D222" s="115"/>
      <c r="E222" s="115"/>
      <c r="F222" s="116"/>
      <c r="G222" s="22"/>
      <c r="H222" s="115"/>
      <c r="I222" s="115"/>
      <c r="J222" s="116"/>
      <c r="K222" s="22"/>
      <c r="L222" s="115"/>
      <c r="M222" s="115"/>
      <c r="N222" s="116"/>
      <c r="O222" s="22"/>
      <c r="P222" s="115"/>
      <c r="Q222" s="115"/>
      <c r="R222" s="116"/>
      <c r="S222" s="22"/>
      <c r="T222" s="115"/>
      <c r="U222" s="115"/>
      <c r="V222" s="116"/>
      <c r="W222" s="22"/>
      <c r="X222" s="115"/>
      <c r="Y222" s="115"/>
      <c r="Z222" s="116"/>
      <c r="AA222" s="22"/>
      <c r="AB222" s="115"/>
      <c r="AC222" s="117"/>
      <c r="AD222" s="117"/>
      <c r="AE222" s="112" t="str">
        <f>IF(ISERROR(VLOOKUP(#REF!,data,13,FALSE)),"",VLOOKUP(#REF!,data,13,FALSE))</f>
        <v/>
      </c>
      <c r="AF222" s="112"/>
      <c r="AG222" s="112"/>
    </row>
    <row r="223" spans="1:33" ht="12.75" thickBot="1">
      <c r="A223" s="118" t="str">
        <f>IF(C225="ILLEGAL","ILLEGAL","")</f>
        <v/>
      </c>
      <c r="B223" s="114" t="s">
        <v>36</v>
      </c>
      <c r="C223" s="2"/>
      <c r="D223" s="5"/>
      <c r="E223" s="5"/>
      <c r="F223" s="21"/>
      <c r="G223" s="2"/>
      <c r="H223" s="5"/>
      <c r="I223" s="5"/>
      <c r="J223" s="21"/>
      <c r="K223" s="2"/>
      <c r="L223" s="5"/>
      <c r="M223" s="5"/>
      <c r="N223" s="21"/>
      <c r="O223" s="2"/>
      <c r="P223" s="5"/>
      <c r="Q223" s="5"/>
      <c r="R223" s="21"/>
      <c r="S223" s="2"/>
      <c r="T223" s="5"/>
      <c r="U223" s="5"/>
      <c r="V223" s="21"/>
      <c r="W223" s="2"/>
      <c r="X223" s="5"/>
      <c r="Y223" s="5"/>
      <c r="Z223" s="21"/>
      <c r="AA223" s="2"/>
      <c r="AB223" s="5"/>
      <c r="AC223" s="7"/>
      <c r="AD223" s="7"/>
      <c r="AE223" s="17"/>
      <c r="AF223" s="17"/>
      <c r="AG223" s="17"/>
    </row>
    <row r="224" spans="1:33" ht="16.5" thickBot="1">
      <c r="A224" s="119"/>
      <c r="B224" s="120" t="s">
        <v>37</v>
      </c>
      <c r="C224" s="3"/>
      <c r="D224" s="8">
        <f>SUM(D220:D223)</f>
        <v>0</v>
      </c>
      <c r="E224" s="8">
        <f>SUM(E220:E223)</f>
        <v>0</v>
      </c>
      <c r="F224" s="8">
        <f>SUM(F220:F223)</f>
        <v>0</v>
      </c>
      <c r="G224" s="147"/>
      <c r="H224" s="8">
        <f>SUM(H220:H223)</f>
        <v>0</v>
      </c>
      <c r="I224" s="8">
        <f>SUM(I220:I223)</f>
        <v>0</v>
      </c>
      <c r="J224" s="8">
        <f>SUM(J220:J223)</f>
        <v>0</v>
      </c>
      <c r="K224" s="147"/>
      <c r="L224" s="8">
        <f>SUM(L220:L223)</f>
        <v>0</v>
      </c>
      <c r="M224" s="8">
        <f>SUM(M220:M223)</f>
        <v>0</v>
      </c>
      <c r="N224" s="8">
        <f>SUM(N220:N223)</f>
        <v>0</v>
      </c>
      <c r="O224" s="147"/>
      <c r="P224" s="8">
        <f>SUM(P220:P223)</f>
        <v>0</v>
      </c>
      <c r="Q224" s="8">
        <f>SUM(Q220:Q223)</f>
        <v>0</v>
      </c>
      <c r="R224" s="8">
        <f>SUM(R220:R223)</f>
        <v>0</v>
      </c>
      <c r="S224" s="147"/>
      <c r="T224" s="8">
        <f>SUM(T220:T223)</f>
        <v>0</v>
      </c>
      <c r="U224" s="8">
        <f>SUM(U220:U223)</f>
        <v>0</v>
      </c>
      <c r="V224" s="8">
        <f>SUM(V220:V223)</f>
        <v>0</v>
      </c>
      <c r="W224" s="147"/>
      <c r="X224" s="8">
        <f>SUM(X220:X223)</f>
        <v>0</v>
      </c>
      <c r="Y224" s="8">
        <f>SUM(Y220:Y223)</f>
        <v>0</v>
      </c>
      <c r="Z224" s="8">
        <f>SUM(Z220:Z223)</f>
        <v>0</v>
      </c>
      <c r="AA224" s="147"/>
      <c r="AB224" s="8">
        <f>SUM(AB220:AB223)</f>
        <v>0</v>
      </c>
      <c r="AC224" s="8">
        <f>SUM(AC220:AC223)</f>
        <v>0</v>
      </c>
      <c r="AD224" s="8">
        <f>SUM(AD220:AD223)</f>
        <v>0</v>
      </c>
      <c r="AE224" s="8">
        <f>SUM(F224,J224,N224,R224,V224,Z224,AD224)</f>
        <v>0</v>
      </c>
      <c r="AF224" s="122">
        <v>0</v>
      </c>
      <c r="AG224" s="123"/>
    </row>
    <row r="225" spans="1:33" ht="15" thickBot="1">
      <c r="A225" s="124">
        <f>COUNTIF(C226:AC226,"Cannot Convert")</f>
        <v>0</v>
      </c>
      <c r="B225" s="125" t="s">
        <v>38</v>
      </c>
      <c r="C225" s="126" t="str">
        <f>IF(AND(E224&gt;$AA$1,D224&gt;$X$1),"ILLEGAL",IF(E224&gt;$AA$1,"Full-Time Driver",""))</f>
        <v/>
      </c>
      <c r="D225" s="127"/>
      <c r="E225" s="128"/>
      <c r="F225" s="127"/>
      <c r="G225" s="126" t="str">
        <f>IF(AND(I224&gt;$AA$1,H224&gt;$X$1),"ILLEGAL",IF(I224&gt;$AA$1,"Full-Time Driver",""))</f>
        <v/>
      </c>
      <c r="H225" s="127"/>
      <c r="I225" s="128"/>
      <c r="J225" s="127"/>
      <c r="K225" s="126" t="str">
        <f>IF(AND(M224&gt;$AA$1,L224&gt;$X$1),"ILLEGAL",IF(M224&gt;$AA$1,"Full-Time Driver",""))</f>
        <v/>
      </c>
      <c r="L225" s="127"/>
      <c r="M225" s="128"/>
      <c r="N225" s="127"/>
      <c r="O225" s="126" t="str">
        <f>IF(AND(Q224&gt;$AA$1,P224&gt;$X$1),"ILLEGAL",IF(Q224&gt;$AA$1,"Full-Time Driver",""))</f>
        <v/>
      </c>
      <c r="P225" s="127"/>
      <c r="Q225" s="128"/>
      <c r="R225" s="127"/>
      <c r="S225" s="126" t="str">
        <f>IF(AND(U224&gt;$AA$1,T224&gt;$X$1),"ILLEGAL",IF(U224&gt;$AA$1,"Full-Time Driver",""))</f>
        <v/>
      </c>
      <c r="T225" s="127"/>
      <c r="U225" s="128"/>
      <c r="V225" s="127"/>
      <c r="W225" s="126" t="str">
        <f>IF(AND(Y224&gt;$AA$1,X224&gt;$X$1),"ILLEGAL",IF(Y224&gt;$AA$1,"Full-Time Driver",""))</f>
        <v/>
      </c>
      <c r="X225" s="127"/>
      <c r="Y225" s="128"/>
      <c r="Z225" s="127"/>
      <c r="AA225" s="126" t="str">
        <f>IF(AND(AC224&gt;$AA$1,AB224&gt;$X$1),"ILLEGAL",IF(AC224&gt;$AA$1,"Full-Time Driver",""))</f>
        <v/>
      </c>
      <c r="AB225" s="127"/>
      <c r="AC225" s="128"/>
      <c r="AD225" s="128"/>
      <c r="AE225" s="126" t="str">
        <f>IF($AE$1&lt;AE224,"Working Time Policy Breach","Compliant to Working Time Policy")</f>
        <v>Compliant to Working Time Policy</v>
      </c>
      <c r="AF225" s="128"/>
      <c r="AG225" s="128"/>
    </row>
    <row r="226" spans="1:33" s="75" customFormat="1" ht="14.1" customHeight="1" thickTop="1" thickBot="1">
      <c r="A226" s="129" t="str">
        <f>IF(A225&gt;0,"Cannot Convert","")</f>
        <v/>
      </c>
      <c r="B226" s="135" t="s">
        <v>11</v>
      </c>
      <c r="C226" s="131" t="str">
        <f>IF(D224&gt;$X$1,"Cannot Convert","")</f>
        <v/>
      </c>
      <c r="D226" s="132"/>
      <c r="E226" s="133"/>
      <c r="F226" s="132"/>
      <c r="G226" s="131" t="str">
        <f>IF(H224&gt;$X$1,"Cannot Convert","")</f>
        <v/>
      </c>
      <c r="H226" s="132"/>
      <c r="I226" s="133"/>
      <c r="J226" s="132"/>
      <c r="K226" s="131" t="str">
        <f>IF(L224&gt;$X$1,"Cannot Convert","")</f>
        <v/>
      </c>
      <c r="L226" s="132"/>
      <c r="M226" s="133"/>
      <c r="N226" s="132"/>
      <c r="O226" s="131" t="str">
        <f>IF(P224&gt;$X$1,"Cannot Convert","")</f>
        <v/>
      </c>
      <c r="P226" s="132"/>
      <c r="Q226" s="133"/>
      <c r="R226" s="132"/>
      <c r="S226" s="131" t="str">
        <f>IF(T224&gt;$X$1,"Cannot Convert","")</f>
        <v/>
      </c>
      <c r="T226" s="132"/>
      <c r="U226" s="133"/>
      <c r="V226" s="132"/>
      <c r="W226" s="131" t="str">
        <f>IF(X224&gt;$X$1,"Cannot Convert","")</f>
        <v/>
      </c>
      <c r="X226" s="132"/>
      <c r="Y226" s="133"/>
      <c r="Z226" s="132"/>
      <c r="AA226" s="131" t="str">
        <f>IF(AB224&gt;$X$1,"Cannot Convert","")</f>
        <v/>
      </c>
      <c r="AB226" s="132"/>
      <c r="AC226" s="133"/>
      <c r="AD226" s="133"/>
      <c r="AE226" s="134" t="s">
        <v>39</v>
      </c>
      <c r="AF226" s="133"/>
      <c r="AG226" s="133"/>
    </row>
    <row r="227" spans="1:33" ht="25.5" thickTop="1" thickBot="1">
      <c r="A227" s="101" t="s">
        <v>23</v>
      </c>
      <c r="B227" s="102"/>
      <c r="C227" s="103" t="s">
        <v>24</v>
      </c>
      <c r="D227" s="104" t="s">
        <v>25</v>
      </c>
      <c r="E227" s="104" t="s">
        <v>26</v>
      </c>
      <c r="F227" s="105" t="s">
        <v>27</v>
      </c>
      <c r="G227" s="103" t="s">
        <v>24</v>
      </c>
      <c r="H227" s="104" t="s">
        <v>25</v>
      </c>
      <c r="I227" s="104" t="s">
        <v>26</v>
      </c>
      <c r="J227" s="105" t="s">
        <v>27</v>
      </c>
      <c r="K227" s="103" t="s">
        <v>24</v>
      </c>
      <c r="L227" s="104" t="s">
        <v>25</v>
      </c>
      <c r="M227" s="104" t="s">
        <v>26</v>
      </c>
      <c r="N227" s="105" t="s">
        <v>27</v>
      </c>
      <c r="O227" s="103" t="s">
        <v>24</v>
      </c>
      <c r="P227" s="104" t="s">
        <v>25</v>
      </c>
      <c r="Q227" s="104" t="s">
        <v>26</v>
      </c>
      <c r="R227" s="105" t="s">
        <v>27</v>
      </c>
      <c r="S227" s="103" t="s">
        <v>24</v>
      </c>
      <c r="T227" s="104" t="s">
        <v>25</v>
      </c>
      <c r="U227" s="104" t="s">
        <v>26</v>
      </c>
      <c r="V227" s="105" t="s">
        <v>27</v>
      </c>
      <c r="W227" s="103" t="s">
        <v>24</v>
      </c>
      <c r="X227" s="104" t="s">
        <v>25</v>
      </c>
      <c r="Y227" s="104" t="s">
        <v>26</v>
      </c>
      <c r="Z227" s="105" t="s">
        <v>27</v>
      </c>
      <c r="AA227" s="103" t="s">
        <v>24</v>
      </c>
      <c r="AB227" s="104" t="s">
        <v>25</v>
      </c>
      <c r="AC227" s="106" t="s">
        <v>26</v>
      </c>
      <c r="AD227" s="106" t="s">
        <v>27</v>
      </c>
      <c r="AE227" s="107" t="s">
        <v>28</v>
      </c>
      <c r="AF227" s="104" t="s">
        <v>29</v>
      </c>
      <c r="AG227" s="104" t="s">
        <v>30</v>
      </c>
    </row>
    <row r="228" spans="1:33" ht="12.75" thickBot="1">
      <c r="A228" s="63"/>
      <c r="B228" s="108" t="s">
        <v>32</v>
      </c>
      <c r="C228" s="1"/>
      <c r="D228" s="4" t="str">
        <f>IF(ISERROR(VLOOKUP(C228,data,3,FALSE)),"",VLOOKUP(C228,data,3,FALSE))</f>
        <v/>
      </c>
      <c r="E228" s="4" t="str">
        <f>IF(ISERROR(VLOOKUP(C228,data,4,FALSE)),"",VLOOKUP(C228,data,4,FALSE))</f>
        <v/>
      </c>
      <c r="F228" s="20" t="str">
        <f>IF(ISERROR(VLOOKUP(C228,data,5,FALSE)),"",VLOOKUP(C228,data,5,FALSE))</f>
        <v/>
      </c>
      <c r="G228" s="1"/>
      <c r="H228" s="4" t="str">
        <f>IF(ISERROR(VLOOKUP(G228,data,6,FALSE)),"",VLOOKUP(G228,data,6,FALSE))</f>
        <v/>
      </c>
      <c r="I228" s="4" t="str">
        <f>IF(ISERROR(VLOOKUP(G228,data,7,FALSE)),"",VLOOKUP(G228,data,7,FALSE))</f>
        <v/>
      </c>
      <c r="J228" s="20" t="str">
        <f>IF(ISERROR(VLOOKUP(G228,data,8,FALSE)),"",VLOOKUP(G228,data,8,FALSE))</f>
        <v/>
      </c>
      <c r="K228" s="1"/>
      <c r="L228" s="4" t="str">
        <f>IF(ISERROR(VLOOKUP(K228,data,9,FALSE)),"",VLOOKUP(K228,data,9,FALSE))</f>
        <v/>
      </c>
      <c r="M228" s="4" t="str">
        <f>IF(ISERROR(VLOOKUP(K228,data,10,FALSE)),"",VLOOKUP(K228,data,10,FALSE))</f>
        <v/>
      </c>
      <c r="N228" s="20" t="str">
        <f>IF(ISERROR(VLOOKUP(K228,data,11,FALSE)),"",VLOOKUP(K228,data,11,FALSE))</f>
        <v/>
      </c>
      <c r="O228" s="1"/>
      <c r="P228" s="4" t="str">
        <f>IF(ISERROR(VLOOKUP(O228,data,12,FALSE)),"",VLOOKUP(O228,data,12,FALSE))</f>
        <v/>
      </c>
      <c r="Q228" s="4" t="str">
        <f>IF(ISERROR(VLOOKUP(O228,data,13,FALSE)),"",VLOOKUP(O228,data,13,FALSE))</f>
        <v/>
      </c>
      <c r="R228" s="20" t="str">
        <f>IF(ISERROR(VLOOKUP(O228,data,14,FALSE)),"",VLOOKUP(O228,data,14,FALSE))</f>
        <v/>
      </c>
      <c r="S228" s="1"/>
      <c r="T228" s="4" t="str">
        <f>IF(ISERROR(VLOOKUP(S228,data,15,FALSE)),"",VLOOKUP(S228,data,15,FALSE))</f>
        <v/>
      </c>
      <c r="U228" s="4" t="str">
        <f>IF(ISERROR(VLOOKUP(S228,data,16,FALSE)),"",VLOOKUP(S228,data,16,FALSE))</f>
        <v/>
      </c>
      <c r="V228" s="20" t="str">
        <f>IF(ISERROR(VLOOKUP(S228,data,17,FALSE)),"",VLOOKUP(S228,data,17,FALSE))</f>
        <v/>
      </c>
      <c r="W228" s="1"/>
      <c r="X228" s="4" t="str">
        <f>IF(ISERROR(VLOOKUP(W228,data,18,FALSE)),"",VLOOKUP(W228,data,18,FALSE))</f>
        <v/>
      </c>
      <c r="Y228" s="4" t="str">
        <f>IF(ISERROR(VLOOKUP(W228,data,19,FALSE)),"",VLOOKUP(W228,data,19,FALSE))</f>
        <v/>
      </c>
      <c r="Z228" s="20" t="str">
        <f>IF(ISERROR(VLOOKUP(W228,data,20,FALSE)),"",VLOOKUP(W228,data,20,FALSE))</f>
        <v/>
      </c>
      <c r="AA228" s="1"/>
      <c r="AB228" s="4" t="str">
        <f>IF(ISERROR(VLOOKUP(AA228,data,21,FALSE)),"",VLOOKUP(AA228,data,21,FALSE))</f>
        <v/>
      </c>
      <c r="AC228" s="6" t="str">
        <f>IF(ISERROR(VLOOKUP(AA228,data,22,FALSE)),"",VLOOKUP(AA228,data,22,FALSE))</f>
        <v/>
      </c>
      <c r="AD228" s="6" t="str">
        <f>IF(ISERROR(VLOOKUP(AA228,data,23,FALSE)),"",VLOOKUP(AA228,data,23,FALSE))</f>
        <v/>
      </c>
      <c r="AE228" s="112"/>
      <c r="AF228" s="112"/>
      <c r="AG228" s="112"/>
    </row>
    <row r="229" spans="1:33" ht="12.75" thickBot="1">
      <c r="A229" s="113" t="s">
        <v>33</v>
      </c>
      <c r="B229" s="114" t="s">
        <v>34</v>
      </c>
      <c r="C229" s="1"/>
      <c r="D229" s="4" t="str">
        <f>IF(ISERROR(VLOOKUP(C229,data,3,FALSE)),"",VLOOKUP(C229,data,3,FALSE))</f>
        <v/>
      </c>
      <c r="E229" s="4" t="str">
        <f>IF(ISERROR(VLOOKUP(C229,data,4,FALSE)),"",VLOOKUP(C229,data,4,FALSE))</f>
        <v/>
      </c>
      <c r="F229" s="20" t="str">
        <f>IF(ISERROR(VLOOKUP(C229,data,5,FALSE)),"",VLOOKUP(C229,data,5,FALSE))</f>
        <v/>
      </c>
      <c r="G229" s="1"/>
      <c r="H229" s="4" t="str">
        <f>IF(ISERROR(VLOOKUP(G229,data,6,FALSE)),"",VLOOKUP(G229,data,6,FALSE))</f>
        <v/>
      </c>
      <c r="I229" s="4" t="str">
        <f>IF(ISERROR(VLOOKUP(G229,data,7,FALSE)),"",VLOOKUP(G229,data,7,FALSE))</f>
        <v/>
      </c>
      <c r="J229" s="20" t="str">
        <f>IF(ISERROR(VLOOKUP(G229,data,8,FALSE)),"",VLOOKUP(G229,data,8,FALSE))</f>
        <v/>
      </c>
      <c r="K229" s="1"/>
      <c r="L229" s="4" t="str">
        <f>IF(ISERROR(VLOOKUP(K229,data,9,FALSE)),"",VLOOKUP(K229,data,9,FALSE))</f>
        <v/>
      </c>
      <c r="M229" s="4" t="str">
        <f>IF(ISERROR(VLOOKUP(K229,data,10,FALSE)),"",VLOOKUP(K229,data,10,FALSE))</f>
        <v/>
      </c>
      <c r="N229" s="20" t="str">
        <f>IF(ISERROR(VLOOKUP(K229,data,11,FALSE)),"",VLOOKUP(K229,data,11,FALSE))</f>
        <v/>
      </c>
      <c r="O229" s="1"/>
      <c r="P229" s="4" t="str">
        <f>IF(ISERROR(VLOOKUP(O229,data,12,FALSE)),"",VLOOKUP(O229,data,12,FALSE))</f>
        <v/>
      </c>
      <c r="Q229" s="4" t="str">
        <f>IF(ISERROR(VLOOKUP(O229,data,13,FALSE)),"",VLOOKUP(O229,data,13,FALSE))</f>
        <v/>
      </c>
      <c r="R229" s="20" t="str">
        <f>IF(ISERROR(VLOOKUP(O229,data,14,FALSE)),"",VLOOKUP(O229,data,14,FALSE))</f>
        <v/>
      </c>
      <c r="S229" s="1"/>
      <c r="T229" s="4" t="str">
        <f>IF(ISERROR(VLOOKUP(S229,data,15,FALSE)),"",VLOOKUP(S229,data,15,FALSE))</f>
        <v/>
      </c>
      <c r="U229" s="4" t="str">
        <f>IF(ISERROR(VLOOKUP(S229,data,16,FALSE)),"",VLOOKUP(S229,data,16,FALSE))</f>
        <v/>
      </c>
      <c r="V229" s="20" t="str">
        <f>IF(ISERROR(VLOOKUP(S229,data,17,FALSE)),"",VLOOKUP(S229,data,17,FALSE))</f>
        <v/>
      </c>
      <c r="W229" s="1"/>
      <c r="X229" s="4" t="str">
        <f>IF(ISERROR(VLOOKUP(W229,data,18,FALSE)),"",VLOOKUP(W229,data,18,FALSE))</f>
        <v/>
      </c>
      <c r="Y229" s="4" t="str">
        <f>IF(ISERROR(VLOOKUP(W229,data,19,FALSE)),"",VLOOKUP(W229,data,19,FALSE))</f>
        <v/>
      </c>
      <c r="Z229" s="20" t="str">
        <f>IF(ISERROR(VLOOKUP(W229,data,20,FALSE)),"",VLOOKUP(W229,data,20,FALSE))</f>
        <v/>
      </c>
      <c r="AA229" s="1"/>
      <c r="AB229" s="4" t="str">
        <f>IF(ISERROR(VLOOKUP(AA229,data,21,FALSE)),"",VLOOKUP(AA229,data,21,FALSE))</f>
        <v/>
      </c>
      <c r="AC229" s="6" t="str">
        <f>IF(ISERROR(VLOOKUP(AA229,data,22,FALSE)),"",VLOOKUP(AA229,data,22,FALSE))</f>
        <v/>
      </c>
      <c r="AD229" s="6" t="str">
        <f>IF(ISERROR(VLOOKUP(AA229,data,23,FALSE)),"",VLOOKUP(AA229,data,23,FALSE))</f>
        <v/>
      </c>
      <c r="AE229" s="112" t="str">
        <f>IF(ISERROR(VLOOKUP(#REF!,data,13,FALSE)),"",VLOOKUP(#REF!,data,13,FALSE))</f>
        <v/>
      </c>
      <c r="AF229" s="112"/>
      <c r="AG229" s="112"/>
    </row>
    <row r="230" spans="1:33" ht="12.75" thickBot="1">
      <c r="A230" s="62"/>
      <c r="B230" s="114" t="s">
        <v>35</v>
      </c>
      <c r="C230" s="22"/>
      <c r="D230" s="115"/>
      <c r="E230" s="115"/>
      <c r="F230" s="116"/>
      <c r="G230" s="22"/>
      <c r="H230" s="115"/>
      <c r="I230" s="115"/>
      <c r="J230" s="116"/>
      <c r="K230" s="22"/>
      <c r="L230" s="115"/>
      <c r="M230" s="115"/>
      <c r="N230" s="116"/>
      <c r="O230" s="22"/>
      <c r="P230" s="115"/>
      <c r="Q230" s="115"/>
      <c r="R230" s="116"/>
      <c r="S230" s="22"/>
      <c r="T230" s="115"/>
      <c r="U230" s="115"/>
      <c r="V230" s="116"/>
      <c r="W230" s="22"/>
      <c r="X230" s="115"/>
      <c r="Y230" s="115"/>
      <c r="Z230" s="116"/>
      <c r="AA230" s="22"/>
      <c r="AB230" s="115"/>
      <c r="AC230" s="117"/>
      <c r="AD230" s="117"/>
      <c r="AE230" s="112" t="str">
        <f>IF(ISERROR(VLOOKUP(#REF!,data,13,FALSE)),"",VLOOKUP(#REF!,data,13,FALSE))</f>
        <v/>
      </c>
      <c r="AF230" s="112"/>
      <c r="AG230" s="112"/>
    </row>
    <row r="231" spans="1:33" ht="12.75" thickBot="1">
      <c r="A231" s="118" t="str">
        <f>IF(C233="ILLEGAL","ILLEGAL","")</f>
        <v/>
      </c>
      <c r="B231" s="114" t="s">
        <v>36</v>
      </c>
      <c r="C231" s="2"/>
      <c r="D231" s="5"/>
      <c r="E231" s="5"/>
      <c r="F231" s="21"/>
      <c r="G231" s="2"/>
      <c r="H231" s="5"/>
      <c r="I231" s="5"/>
      <c r="J231" s="21"/>
      <c r="K231" s="2"/>
      <c r="L231" s="5"/>
      <c r="M231" s="5"/>
      <c r="N231" s="21"/>
      <c r="O231" s="2"/>
      <c r="P231" s="5"/>
      <c r="Q231" s="5"/>
      <c r="R231" s="21"/>
      <c r="S231" s="2"/>
      <c r="T231" s="5"/>
      <c r="U231" s="5"/>
      <c r="V231" s="21"/>
      <c r="W231" s="2"/>
      <c r="X231" s="5"/>
      <c r="Y231" s="5"/>
      <c r="Z231" s="21"/>
      <c r="AA231" s="2"/>
      <c r="AB231" s="5"/>
      <c r="AC231" s="7"/>
      <c r="AD231" s="7"/>
      <c r="AE231" s="17"/>
      <c r="AF231" s="17"/>
      <c r="AG231" s="17"/>
    </row>
    <row r="232" spans="1:33" ht="16.5" thickBot="1">
      <c r="A232" s="119"/>
      <c r="B232" s="120" t="s">
        <v>37</v>
      </c>
      <c r="C232" s="3"/>
      <c r="D232" s="8">
        <f>SUM(D228:D231)</f>
        <v>0</v>
      </c>
      <c r="E232" s="8">
        <f>SUM(E228:E231)</f>
        <v>0</v>
      </c>
      <c r="F232" s="8">
        <f>SUM(F228:F231)</f>
        <v>0</v>
      </c>
      <c r="G232" s="147"/>
      <c r="H232" s="8">
        <f>SUM(H228:H231)</f>
        <v>0</v>
      </c>
      <c r="I232" s="8">
        <f>SUM(I228:I231)</f>
        <v>0</v>
      </c>
      <c r="J232" s="8">
        <f>SUM(J228:J231)</f>
        <v>0</v>
      </c>
      <c r="K232" s="147"/>
      <c r="L232" s="8">
        <f>SUM(L228:L231)</f>
        <v>0</v>
      </c>
      <c r="M232" s="8">
        <f>SUM(M228:M231)</f>
        <v>0</v>
      </c>
      <c r="N232" s="8">
        <f>SUM(N228:N231)</f>
        <v>0</v>
      </c>
      <c r="O232" s="147"/>
      <c r="P232" s="8">
        <f>SUM(P228:P231)</f>
        <v>0</v>
      </c>
      <c r="Q232" s="8">
        <f>SUM(Q228:Q231)</f>
        <v>0</v>
      </c>
      <c r="R232" s="8">
        <f>SUM(R228:R231)</f>
        <v>0</v>
      </c>
      <c r="S232" s="147"/>
      <c r="T232" s="8">
        <f>SUM(T228:T231)</f>
        <v>0</v>
      </c>
      <c r="U232" s="8">
        <f>SUM(U228:U231)</f>
        <v>0</v>
      </c>
      <c r="V232" s="8">
        <f>SUM(V228:V231)</f>
        <v>0</v>
      </c>
      <c r="W232" s="147"/>
      <c r="X232" s="8">
        <f>SUM(X228:X231)</f>
        <v>0</v>
      </c>
      <c r="Y232" s="8">
        <f>SUM(Y228:Y231)</f>
        <v>0</v>
      </c>
      <c r="Z232" s="8">
        <f>SUM(Z228:Z231)</f>
        <v>0</v>
      </c>
      <c r="AA232" s="147"/>
      <c r="AB232" s="8">
        <f>SUM(AB228:AB231)</f>
        <v>0</v>
      </c>
      <c r="AC232" s="8">
        <f>SUM(AC228:AC231)</f>
        <v>0</v>
      </c>
      <c r="AD232" s="8">
        <f>SUM(AD228:AD231)</f>
        <v>0</v>
      </c>
      <c r="AE232" s="8">
        <f>SUM(F232,J232,N232,R232,V232,Z232,AD232)</f>
        <v>0</v>
      </c>
      <c r="AF232" s="122">
        <v>0</v>
      </c>
      <c r="AG232" s="123"/>
    </row>
    <row r="233" spans="1:33" ht="15" thickBot="1">
      <c r="A233" s="124">
        <f>COUNTIF(C234:AC234,"Cannot Convert")</f>
        <v>0</v>
      </c>
      <c r="B233" s="125" t="s">
        <v>38</v>
      </c>
      <c r="C233" s="126" t="str">
        <f>IF(AND(E232&gt;$AA$1,D232&gt;$X$1),"ILLEGAL",IF(E232&gt;$AA$1,"Full-Time Driver",""))</f>
        <v/>
      </c>
      <c r="D233" s="127"/>
      <c r="E233" s="128"/>
      <c r="F233" s="127"/>
      <c r="G233" s="126" t="str">
        <f>IF(AND(I232&gt;$AA$1,H232&gt;$X$1),"ILLEGAL",IF(I232&gt;$AA$1,"Full-Time Driver",""))</f>
        <v/>
      </c>
      <c r="H233" s="127"/>
      <c r="I233" s="128"/>
      <c r="J233" s="127"/>
      <c r="K233" s="126" t="str">
        <f>IF(AND(M232&gt;$AA$1,L232&gt;$X$1),"ILLEGAL",IF(M232&gt;$AA$1,"Full-Time Driver",""))</f>
        <v/>
      </c>
      <c r="L233" s="127"/>
      <c r="M233" s="128"/>
      <c r="N233" s="127"/>
      <c r="O233" s="126" t="str">
        <f>IF(AND(Q232&gt;$AA$1,P232&gt;$X$1),"ILLEGAL",IF(Q232&gt;$AA$1,"Full-Time Driver",""))</f>
        <v/>
      </c>
      <c r="P233" s="127"/>
      <c r="Q233" s="128"/>
      <c r="R233" s="127"/>
      <c r="S233" s="126" t="str">
        <f>IF(AND(U232&gt;$AA$1,T232&gt;$X$1),"ILLEGAL",IF(U232&gt;$AA$1,"Full-Time Driver",""))</f>
        <v/>
      </c>
      <c r="T233" s="127"/>
      <c r="U233" s="128"/>
      <c r="V233" s="127"/>
      <c r="W233" s="126" t="str">
        <f>IF(AND(Y232&gt;$AA$1,X232&gt;$X$1),"ILLEGAL",IF(Y232&gt;$AA$1,"Full-Time Driver",""))</f>
        <v/>
      </c>
      <c r="X233" s="127"/>
      <c r="Y233" s="128"/>
      <c r="Z233" s="127"/>
      <c r="AA233" s="126" t="str">
        <f>IF(AND(AC232&gt;$AA$1,AB232&gt;$X$1),"ILLEGAL",IF(AC232&gt;$AA$1,"Full-Time Driver",""))</f>
        <v/>
      </c>
      <c r="AB233" s="127"/>
      <c r="AC233" s="128"/>
      <c r="AD233" s="128"/>
      <c r="AE233" s="126" t="str">
        <f>IF($AE$1&lt;AE232,"Working Time Policy Breach","Compliant to Working Time Policy")</f>
        <v>Compliant to Working Time Policy</v>
      </c>
      <c r="AF233" s="128"/>
      <c r="AG233" s="128"/>
    </row>
    <row r="234" spans="1:33" s="75" customFormat="1" ht="14.1" customHeight="1" thickTop="1" thickBot="1">
      <c r="A234" s="129" t="str">
        <f>IF(A233&gt;0,"Cannot Convert","")</f>
        <v/>
      </c>
      <c r="B234" s="135" t="s">
        <v>11</v>
      </c>
      <c r="C234" s="131" t="str">
        <f>IF(D232&gt;$X$1,"Cannot Convert","")</f>
        <v/>
      </c>
      <c r="D234" s="132"/>
      <c r="E234" s="133"/>
      <c r="F234" s="132"/>
      <c r="G234" s="131" t="str">
        <f>IF(H232&gt;$X$1,"Cannot Convert","")</f>
        <v/>
      </c>
      <c r="H234" s="132"/>
      <c r="I234" s="133"/>
      <c r="J234" s="132"/>
      <c r="K234" s="131" t="str">
        <f>IF(L232&gt;$X$1,"Cannot Convert","")</f>
        <v/>
      </c>
      <c r="L234" s="132"/>
      <c r="M234" s="133"/>
      <c r="N234" s="132"/>
      <c r="O234" s="131" t="str">
        <f>IF(P232&gt;$X$1,"Cannot Convert","")</f>
        <v/>
      </c>
      <c r="P234" s="132"/>
      <c r="Q234" s="133"/>
      <c r="R234" s="132"/>
      <c r="S234" s="131" t="str">
        <f>IF(T232&gt;$X$1,"Cannot Convert","")</f>
        <v/>
      </c>
      <c r="T234" s="132"/>
      <c r="U234" s="133"/>
      <c r="V234" s="132"/>
      <c r="W234" s="131" t="str">
        <f>IF(X232&gt;$X$1,"Cannot Convert","")</f>
        <v/>
      </c>
      <c r="X234" s="132"/>
      <c r="Y234" s="133"/>
      <c r="Z234" s="132"/>
      <c r="AA234" s="131" t="str">
        <f>IF(AB232&gt;$X$1,"Cannot Convert","")</f>
        <v/>
      </c>
      <c r="AB234" s="132"/>
      <c r="AC234" s="133"/>
      <c r="AD234" s="133"/>
      <c r="AE234" s="134" t="s">
        <v>39</v>
      </c>
      <c r="AF234" s="133"/>
      <c r="AG234" s="133"/>
    </row>
    <row r="235" spans="1:33" ht="25.5" thickTop="1" thickBot="1">
      <c r="A235" s="101" t="s">
        <v>23</v>
      </c>
      <c r="B235" s="102"/>
      <c r="C235" s="103" t="s">
        <v>24</v>
      </c>
      <c r="D235" s="104" t="s">
        <v>25</v>
      </c>
      <c r="E235" s="104" t="s">
        <v>26</v>
      </c>
      <c r="F235" s="105" t="s">
        <v>27</v>
      </c>
      <c r="G235" s="103" t="s">
        <v>24</v>
      </c>
      <c r="H235" s="104" t="s">
        <v>25</v>
      </c>
      <c r="I235" s="104" t="s">
        <v>26</v>
      </c>
      <c r="J235" s="105" t="s">
        <v>27</v>
      </c>
      <c r="K235" s="103" t="s">
        <v>24</v>
      </c>
      <c r="L235" s="104" t="s">
        <v>25</v>
      </c>
      <c r="M235" s="104" t="s">
        <v>26</v>
      </c>
      <c r="N235" s="105" t="s">
        <v>27</v>
      </c>
      <c r="O235" s="103" t="s">
        <v>24</v>
      </c>
      <c r="P235" s="104" t="s">
        <v>25</v>
      </c>
      <c r="Q235" s="104" t="s">
        <v>26</v>
      </c>
      <c r="R235" s="105" t="s">
        <v>27</v>
      </c>
      <c r="S235" s="103" t="s">
        <v>24</v>
      </c>
      <c r="T235" s="104" t="s">
        <v>25</v>
      </c>
      <c r="U235" s="104" t="s">
        <v>26</v>
      </c>
      <c r="V235" s="105" t="s">
        <v>27</v>
      </c>
      <c r="W235" s="103" t="s">
        <v>24</v>
      </c>
      <c r="X235" s="104" t="s">
        <v>25</v>
      </c>
      <c r="Y235" s="104" t="s">
        <v>26</v>
      </c>
      <c r="Z235" s="105" t="s">
        <v>27</v>
      </c>
      <c r="AA235" s="103" t="s">
        <v>24</v>
      </c>
      <c r="AB235" s="104" t="s">
        <v>25</v>
      </c>
      <c r="AC235" s="106" t="s">
        <v>26</v>
      </c>
      <c r="AD235" s="106" t="s">
        <v>27</v>
      </c>
      <c r="AE235" s="107" t="s">
        <v>28</v>
      </c>
      <c r="AF235" s="104" t="s">
        <v>29</v>
      </c>
      <c r="AG235" s="104" t="s">
        <v>30</v>
      </c>
    </row>
    <row r="236" spans="1:33" ht="12.75" thickBot="1">
      <c r="A236" s="63"/>
      <c r="B236" s="108" t="s">
        <v>32</v>
      </c>
      <c r="C236" s="1"/>
      <c r="D236" s="4" t="str">
        <f>IF(ISERROR(VLOOKUP(C236,data,3,FALSE)),"",VLOOKUP(C236,data,3,FALSE))</f>
        <v/>
      </c>
      <c r="E236" s="4" t="str">
        <f>IF(ISERROR(VLOOKUP(C236,data,4,FALSE)),"",VLOOKUP(C236,data,4,FALSE))</f>
        <v/>
      </c>
      <c r="F236" s="20" t="str">
        <f>IF(ISERROR(VLOOKUP(C236,data,5,FALSE)),"",VLOOKUP(C236,data,5,FALSE))</f>
        <v/>
      </c>
      <c r="G236" s="1"/>
      <c r="H236" s="4" t="str">
        <f>IF(ISERROR(VLOOKUP(G236,data,6,FALSE)),"",VLOOKUP(G236,data,6,FALSE))</f>
        <v/>
      </c>
      <c r="I236" s="4" t="str">
        <f>IF(ISERROR(VLOOKUP(G236,data,7,FALSE)),"",VLOOKUP(G236,data,7,FALSE))</f>
        <v/>
      </c>
      <c r="J236" s="20" t="str">
        <f>IF(ISERROR(VLOOKUP(G236,data,8,FALSE)),"",VLOOKUP(G236,data,8,FALSE))</f>
        <v/>
      </c>
      <c r="K236" s="1"/>
      <c r="L236" s="4" t="str">
        <f>IF(ISERROR(VLOOKUP(K236,data,9,FALSE)),"",VLOOKUP(K236,data,9,FALSE))</f>
        <v/>
      </c>
      <c r="M236" s="4" t="str">
        <f>IF(ISERROR(VLOOKUP(K236,data,10,FALSE)),"",VLOOKUP(K236,data,10,FALSE))</f>
        <v/>
      </c>
      <c r="N236" s="20" t="str">
        <f>IF(ISERROR(VLOOKUP(K236,data,11,FALSE)),"",VLOOKUP(K236,data,11,FALSE))</f>
        <v/>
      </c>
      <c r="O236" s="1"/>
      <c r="P236" s="4" t="str">
        <f>IF(ISERROR(VLOOKUP(O236,data,12,FALSE)),"",VLOOKUP(O236,data,12,FALSE))</f>
        <v/>
      </c>
      <c r="Q236" s="4" t="str">
        <f>IF(ISERROR(VLOOKUP(O236,data,13,FALSE)),"",VLOOKUP(O236,data,13,FALSE))</f>
        <v/>
      </c>
      <c r="R236" s="20" t="str">
        <f>IF(ISERROR(VLOOKUP(O236,data,14,FALSE)),"",VLOOKUP(O236,data,14,FALSE))</f>
        <v/>
      </c>
      <c r="S236" s="1"/>
      <c r="T236" s="4" t="str">
        <f>IF(ISERROR(VLOOKUP(S236,data,15,FALSE)),"",VLOOKUP(S236,data,15,FALSE))</f>
        <v/>
      </c>
      <c r="U236" s="4" t="str">
        <f>IF(ISERROR(VLOOKUP(S236,data,16,FALSE)),"",VLOOKUP(S236,data,16,FALSE))</f>
        <v/>
      </c>
      <c r="V236" s="20" t="str">
        <f>IF(ISERROR(VLOOKUP(S236,data,17,FALSE)),"",VLOOKUP(S236,data,17,FALSE))</f>
        <v/>
      </c>
      <c r="W236" s="1"/>
      <c r="X236" s="4" t="str">
        <f>IF(ISERROR(VLOOKUP(W236,data,18,FALSE)),"",VLOOKUP(W236,data,18,FALSE))</f>
        <v/>
      </c>
      <c r="Y236" s="4" t="str">
        <f>IF(ISERROR(VLOOKUP(W236,data,19,FALSE)),"",VLOOKUP(W236,data,19,FALSE))</f>
        <v/>
      </c>
      <c r="Z236" s="20" t="str">
        <f>IF(ISERROR(VLOOKUP(W236,data,20,FALSE)),"",VLOOKUP(W236,data,20,FALSE))</f>
        <v/>
      </c>
      <c r="AA236" s="1"/>
      <c r="AB236" s="4" t="str">
        <f>IF(ISERROR(VLOOKUP(AA236,data,21,FALSE)),"",VLOOKUP(AA236,data,21,FALSE))</f>
        <v/>
      </c>
      <c r="AC236" s="6" t="str">
        <f>IF(ISERROR(VLOOKUP(AA236,data,22,FALSE)),"",VLOOKUP(AA236,data,22,FALSE))</f>
        <v/>
      </c>
      <c r="AD236" s="6" t="str">
        <f>IF(ISERROR(VLOOKUP(AA236,data,23,FALSE)),"",VLOOKUP(AA236,data,23,FALSE))</f>
        <v/>
      </c>
      <c r="AE236" s="112"/>
      <c r="AF236" s="112"/>
      <c r="AG236" s="112"/>
    </row>
    <row r="237" spans="1:33" ht="12.75" thickBot="1">
      <c r="A237" s="113" t="s">
        <v>33</v>
      </c>
      <c r="B237" s="114" t="s">
        <v>34</v>
      </c>
      <c r="C237" s="1"/>
      <c r="D237" s="4" t="str">
        <f>IF(ISERROR(VLOOKUP(C237,data,3,FALSE)),"",VLOOKUP(C237,data,3,FALSE))</f>
        <v/>
      </c>
      <c r="E237" s="4" t="str">
        <f>IF(ISERROR(VLOOKUP(C237,data,4,FALSE)),"",VLOOKUP(C237,data,4,FALSE))</f>
        <v/>
      </c>
      <c r="F237" s="20" t="str">
        <f>IF(ISERROR(VLOOKUP(C237,data,5,FALSE)),"",VLOOKUP(C237,data,5,FALSE))</f>
        <v/>
      </c>
      <c r="G237" s="1"/>
      <c r="H237" s="4" t="str">
        <f>IF(ISERROR(VLOOKUP(G237,data,6,FALSE)),"",VLOOKUP(G237,data,6,FALSE))</f>
        <v/>
      </c>
      <c r="I237" s="4" t="str">
        <f>IF(ISERROR(VLOOKUP(G237,data,7,FALSE)),"",VLOOKUP(G237,data,7,FALSE))</f>
        <v/>
      </c>
      <c r="J237" s="20" t="str">
        <f>IF(ISERROR(VLOOKUP(G237,data,8,FALSE)),"",VLOOKUP(G237,data,8,FALSE))</f>
        <v/>
      </c>
      <c r="K237" s="1"/>
      <c r="L237" s="4" t="str">
        <f>IF(ISERROR(VLOOKUP(K237,data,9,FALSE)),"",VLOOKUP(K237,data,9,FALSE))</f>
        <v/>
      </c>
      <c r="M237" s="4" t="str">
        <f>IF(ISERROR(VLOOKUP(K237,data,10,FALSE)),"",VLOOKUP(K237,data,10,FALSE))</f>
        <v/>
      </c>
      <c r="N237" s="20" t="str">
        <f>IF(ISERROR(VLOOKUP(K237,data,11,FALSE)),"",VLOOKUP(K237,data,11,FALSE))</f>
        <v/>
      </c>
      <c r="O237" s="1"/>
      <c r="P237" s="4" t="str">
        <f>IF(ISERROR(VLOOKUP(O237,data,12,FALSE)),"",VLOOKUP(O237,data,12,FALSE))</f>
        <v/>
      </c>
      <c r="Q237" s="4" t="str">
        <f>IF(ISERROR(VLOOKUP(O237,data,13,FALSE)),"",VLOOKUP(O237,data,13,FALSE))</f>
        <v/>
      </c>
      <c r="R237" s="20" t="str">
        <f>IF(ISERROR(VLOOKUP(O237,data,14,FALSE)),"",VLOOKUP(O237,data,14,FALSE))</f>
        <v/>
      </c>
      <c r="S237" s="1"/>
      <c r="T237" s="4" t="str">
        <f>IF(ISERROR(VLOOKUP(S237,data,15,FALSE)),"",VLOOKUP(S237,data,15,FALSE))</f>
        <v/>
      </c>
      <c r="U237" s="4" t="str">
        <f>IF(ISERROR(VLOOKUP(S237,data,16,FALSE)),"",VLOOKUP(S237,data,16,FALSE))</f>
        <v/>
      </c>
      <c r="V237" s="20" t="str">
        <f>IF(ISERROR(VLOOKUP(S237,data,17,FALSE)),"",VLOOKUP(S237,data,17,FALSE))</f>
        <v/>
      </c>
      <c r="W237" s="1"/>
      <c r="X237" s="4" t="str">
        <f>IF(ISERROR(VLOOKUP(W237,data,18,FALSE)),"",VLOOKUP(W237,data,18,FALSE))</f>
        <v/>
      </c>
      <c r="Y237" s="4" t="str">
        <f>IF(ISERROR(VLOOKUP(W237,data,19,FALSE)),"",VLOOKUP(W237,data,19,FALSE))</f>
        <v/>
      </c>
      <c r="Z237" s="20" t="str">
        <f>IF(ISERROR(VLOOKUP(W237,data,20,FALSE)),"",VLOOKUP(W237,data,20,FALSE))</f>
        <v/>
      </c>
      <c r="AA237" s="1"/>
      <c r="AB237" s="4" t="str">
        <f>IF(ISERROR(VLOOKUP(AA237,data,21,FALSE)),"",VLOOKUP(AA237,data,21,FALSE))</f>
        <v/>
      </c>
      <c r="AC237" s="6" t="str">
        <f>IF(ISERROR(VLOOKUP(AA237,data,22,FALSE)),"",VLOOKUP(AA237,data,22,FALSE))</f>
        <v/>
      </c>
      <c r="AD237" s="6" t="str">
        <f>IF(ISERROR(VLOOKUP(AA237,data,23,FALSE)),"",VLOOKUP(AA237,data,23,FALSE))</f>
        <v/>
      </c>
      <c r="AE237" s="112" t="str">
        <f>IF(ISERROR(VLOOKUP(#REF!,data,13,FALSE)),"",VLOOKUP(#REF!,data,13,FALSE))</f>
        <v/>
      </c>
      <c r="AF237" s="112"/>
      <c r="AG237" s="112"/>
    </row>
    <row r="238" spans="1:33" ht="12.75" thickBot="1">
      <c r="A238" s="62"/>
      <c r="B238" s="114" t="s">
        <v>35</v>
      </c>
      <c r="C238" s="22"/>
      <c r="D238" s="115"/>
      <c r="E238" s="115"/>
      <c r="F238" s="116"/>
      <c r="G238" s="22"/>
      <c r="H238" s="115"/>
      <c r="I238" s="115"/>
      <c r="J238" s="116"/>
      <c r="K238" s="22"/>
      <c r="L238" s="115"/>
      <c r="M238" s="115"/>
      <c r="N238" s="116"/>
      <c r="O238" s="22"/>
      <c r="P238" s="115"/>
      <c r="Q238" s="115"/>
      <c r="R238" s="116"/>
      <c r="S238" s="22"/>
      <c r="T238" s="115"/>
      <c r="U238" s="115"/>
      <c r="V238" s="116"/>
      <c r="W238" s="22"/>
      <c r="X238" s="115"/>
      <c r="Y238" s="115"/>
      <c r="Z238" s="116"/>
      <c r="AA238" s="22"/>
      <c r="AB238" s="115"/>
      <c r="AC238" s="117"/>
      <c r="AD238" s="117"/>
      <c r="AE238" s="112" t="str">
        <f>IF(ISERROR(VLOOKUP(#REF!,data,13,FALSE)),"",VLOOKUP(#REF!,data,13,FALSE))</f>
        <v/>
      </c>
      <c r="AF238" s="112"/>
      <c r="AG238" s="112"/>
    </row>
    <row r="239" spans="1:33" ht="12.75" thickBot="1">
      <c r="A239" s="118" t="str">
        <f>IF(C241="ILLEGAL","ILLEGAL","")</f>
        <v/>
      </c>
      <c r="B239" s="114" t="s">
        <v>36</v>
      </c>
      <c r="C239" s="2"/>
      <c r="D239" s="5"/>
      <c r="E239" s="5"/>
      <c r="F239" s="21"/>
      <c r="G239" s="2"/>
      <c r="H239" s="5"/>
      <c r="I239" s="5"/>
      <c r="J239" s="21"/>
      <c r="K239" s="2"/>
      <c r="L239" s="5"/>
      <c r="M239" s="5"/>
      <c r="N239" s="21"/>
      <c r="O239" s="2"/>
      <c r="P239" s="5"/>
      <c r="Q239" s="5"/>
      <c r="R239" s="21"/>
      <c r="S239" s="2"/>
      <c r="T239" s="5"/>
      <c r="U239" s="5"/>
      <c r="V239" s="21"/>
      <c r="W239" s="2"/>
      <c r="X239" s="5"/>
      <c r="Y239" s="5"/>
      <c r="Z239" s="21"/>
      <c r="AA239" s="2"/>
      <c r="AB239" s="5"/>
      <c r="AC239" s="7"/>
      <c r="AD239" s="7"/>
      <c r="AE239" s="17"/>
      <c r="AF239" s="17"/>
      <c r="AG239" s="17"/>
    </row>
    <row r="240" spans="1:33" ht="16.5" thickBot="1">
      <c r="A240" s="119"/>
      <c r="B240" s="120" t="s">
        <v>37</v>
      </c>
      <c r="C240" s="3"/>
      <c r="D240" s="8">
        <f>SUM(D236:D239)</f>
        <v>0</v>
      </c>
      <c r="E240" s="8">
        <f>SUM(E236:E239)</f>
        <v>0</v>
      </c>
      <c r="F240" s="8">
        <f>SUM(F236:F239)</f>
        <v>0</v>
      </c>
      <c r="G240" s="147"/>
      <c r="H240" s="8">
        <f>SUM(H236:H239)</f>
        <v>0</v>
      </c>
      <c r="I240" s="8">
        <f>SUM(I236:I239)</f>
        <v>0</v>
      </c>
      <c r="J240" s="8">
        <f>SUM(J236:J239)</f>
        <v>0</v>
      </c>
      <c r="K240" s="147"/>
      <c r="L240" s="8">
        <f>SUM(L236:L239)</f>
        <v>0</v>
      </c>
      <c r="M240" s="8">
        <f>SUM(M236:M239)</f>
        <v>0</v>
      </c>
      <c r="N240" s="8">
        <f>SUM(N236:N239)</f>
        <v>0</v>
      </c>
      <c r="O240" s="147"/>
      <c r="P240" s="8">
        <f>SUM(P236:P239)</f>
        <v>0</v>
      </c>
      <c r="Q240" s="8">
        <f>SUM(Q236:Q239)</f>
        <v>0</v>
      </c>
      <c r="R240" s="8">
        <f>SUM(R236:R239)</f>
        <v>0</v>
      </c>
      <c r="S240" s="147"/>
      <c r="T240" s="8">
        <f>SUM(T236:T239)</f>
        <v>0</v>
      </c>
      <c r="U240" s="8">
        <f>SUM(U236:U239)</f>
        <v>0</v>
      </c>
      <c r="V240" s="8">
        <f>SUM(V236:V239)</f>
        <v>0</v>
      </c>
      <c r="W240" s="147"/>
      <c r="X240" s="8">
        <f>SUM(X236:X239)</f>
        <v>0</v>
      </c>
      <c r="Y240" s="8">
        <f>SUM(Y236:Y239)</f>
        <v>0</v>
      </c>
      <c r="Z240" s="8">
        <f>SUM(Z236:Z239)</f>
        <v>0</v>
      </c>
      <c r="AA240" s="147"/>
      <c r="AB240" s="8">
        <f>SUM(AB236:AB239)</f>
        <v>0</v>
      </c>
      <c r="AC240" s="8">
        <f>SUM(AC236:AC239)</f>
        <v>0</v>
      </c>
      <c r="AD240" s="8">
        <f>SUM(AD236:AD239)</f>
        <v>0</v>
      </c>
      <c r="AE240" s="8">
        <f>SUM(F240,J240,N240,R240,V240,Z240,AD240)</f>
        <v>0</v>
      </c>
      <c r="AF240" s="122">
        <v>0</v>
      </c>
      <c r="AG240" s="123"/>
    </row>
    <row r="241" spans="1:33" ht="15" thickBot="1">
      <c r="A241" s="124">
        <f>COUNTIF(C242:AC242,"Cannot Convert")</f>
        <v>0</v>
      </c>
      <c r="B241" s="125" t="s">
        <v>38</v>
      </c>
      <c r="C241" s="126" t="str">
        <f>IF(AND(E240&gt;$AA$1,D240&gt;$X$1),"ILLEGAL",IF(E240&gt;$AA$1,"Full-Time Driver",""))</f>
        <v/>
      </c>
      <c r="D241" s="127"/>
      <c r="E241" s="128"/>
      <c r="F241" s="127"/>
      <c r="G241" s="126" t="str">
        <f>IF(AND(I240&gt;$AA$1,H240&gt;$X$1),"ILLEGAL",IF(I240&gt;$AA$1,"Full-Time Driver",""))</f>
        <v/>
      </c>
      <c r="H241" s="127"/>
      <c r="I241" s="128"/>
      <c r="J241" s="127"/>
      <c r="K241" s="126" t="str">
        <f>IF(AND(M240&gt;$AA$1,L240&gt;$X$1),"ILLEGAL",IF(M240&gt;$AA$1,"Full-Time Driver",""))</f>
        <v/>
      </c>
      <c r="L241" s="127"/>
      <c r="M241" s="128"/>
      <c r="N241" s="127"/>
      <c r="O241" s="126" t="str">
        <f>IF(AND(Q240&gt;$AA$1,P240&gt;$X$1),"ILLEGAL",IF(Q240&gt;$AA$1,"Full-Time Driver",""))</f>
        <v/>
      </c>
      <c r="P241" s="127"/>
      <c r="Q241" s="128"/>
      <c r="R241" s="127"/>
      <c r="S241" s="126" t="str">
        <f>IF(AND(U240&gt;$AA$1,T240&gt;$X$1),"ILLEGAL",IF(U240&gt;$AA$1,"Full-Time Driver",""))</f>
        <v/>
      </c>
      <c r="T241" s="127"/>
      <c r="U241" s="128"/>
      <c r="V241" s="127"/>
      <c r="W241" s="126" t="str">
        <f>IF(AND(Y240&gt;$AA$1,X240&gt;$X$1),"ILLEGAL",IF(Y240&gt;$AA$1,"Full-Time Driver",""))</f>
        <v/>
      </c>
      <c r="X241" s="127"/>
      <c r="Y241" s="128"/>
      <c r="Z241" s="127"/>
      <c r="AA241" s="126" t="str">
        <f>IF(AND(AC240&gt;$AA$1,AB240&gt;$X$1),"ILLEGAL",IF(AC240&gt;$AA$1,"Full-Time Driver",""))</f>
        <v/>
      </c>
      <c r="AB241" s="127"/>
      <c r="AC241" s="128"/>
      <c r="AD241" s="128"/>
      <c r="AE241" s="126" t="str">
        <f>IF($AE$1&lt;AE240,"Working Time Policy Breach","Compliant to Working Time Policy")</f>
        <v>Compliant to Working Time Policy</v>
      </c>
      <c r="AF241" s="128"/>
      <c r="AG241" s="128"/>
    </row>
    <row r="242" spans="1:33" ht="15.75" thickTop="1" thickBot="1">
      <c r="A242" s="129" t="str">
        <f>IF(A241&gt;0,"Cannot Convert","")</f>
        <v/>
      </c>
      <c r="B242" s="135" t="s">
        <v>11</v>
      </c>
      <c r="C242" s="131" t="str">
        <f>IF(D240&gt;$X$1,"Cannot Convert","")</f>
        <v/>
      </c>
      <c r="D242" s="132"/>
      <c r="E242" s="133"/>
      <c r="F242" s="132"/>
      <c r="G242" s="131" t="str">
        <f>IF(H240&gt;$X$1,"Cannot Convert","")</f>
        <v/>
      </c>
      <c r="H242" s="132"/>
      <c r="I242" s="133"/>
      <c r="J242" s="132"/>
      <c r="K242" s="131" t="str">
        <f>IF(L240&gt;$X$1,"Cannot Convert","")</f>
        <v/>
      </c>
      <c r="L242" s="132"/>
      <c r="M242" s="133"/>
      <c r="N242" s="132"/>
      <c r="O242" s="131" t="str">
        <f>IF(P240&gt;$X$1,"Cannot Convert","")</f>
        <v/>
      </c>
      <c r="P242" s="132"/>
      <c r="Q242" s="133"/>
      <c r="R242" s="132"/>
      <c r="S242" s="131" t="str">
        <f>IF(T240&gt;$X$1,"Cannot Convert","")</f>
        <v/>
      </c>
      <c r="T242" s="132"/>
      <c r="U242" s="133"/>
      <c r="V242" s="132"/>
      <c r="W242" s="131" t="str">
        <f>IF(X240&gt;$X$1,"Cannot Convert","")</f>
        <v/>
      </c>
      <c r="X242" s="132"/>
      <c r="Y242" s="133"/>
      <c r="Z242" s="132"/>
      <c r="AA242" s="131" t="str">
        <f>IF(AB240&gt;$X$1,"Cannot Convert","")</f>
        <v/>
      </c>
      <c r="AB242" s="132"/>
      <c r="AC242" s="133"/>
      <c r="AD242" s="133"/>
      <c r="AE242" s="134" t="s">
        <v>39</v>
      </c>
      <c r="AF242" s="133"/>
      <c r="AG242" s="133"/>
    </row>
    <row r="243" spans="1:33" ht="25.5" thickTop="1" thickBot="1">
      <c r="A243" s="101" t="s">
        <v>23</v>
      </c>
      <c r="B243" s="102"/>
      <c r="C243" s="103" t="s">
        <v>24</v>
      </c>
      <c r="D243" s="104" t="s">
        <v>25</v>
      </c>
      <c r="E243" s="104" t="s">
        <v>26</v>
      </c>
      <c r="F243" s="105" t="s">
        <v>27</v>
      </c>
      <c r="G243" s="103" t="s">
        <v>24</v>
      </c>
      <c r="H243" s="104" t="s">
        <v>25</v>
      </c>
      <c r="I243" s="104" t="s">
        <v>26</v>
      </c>
      <c r="J243" s="105" t="s">
        <v>27</v>
      </c>
      <c r="K243" s="103" t="s">
        <v>24</v>
      </c>
      <c r="L243" s="104" t="s">
        <v>25</v>
      </c>
      <c r="M243" s="104" t="s">
        <v>26</v>
      </c>
      <c r="N243" s="105" t="s">
        <v>27</v>
      </c>
      <c r="O243" s="103" t="s">
        <v>24</v>
      </c>
      <c r="P243" s="104" t="s">
        <v>25</v>
      </c>
      <c r="Q243" s="104" t="s">
        <v>26</v>
      </c>
      <c r="R243" s="105" t="s">
        <v>27</v>
      </c>
      <c r="S243" s="103" t="s">
        <v>24</v>
      </c>
      <c r="T243" s="104" t="s">
        <v>25</v>
      </c>
      <c r="U243" s="104" t="s">
        <v>26</v>
      </c>
      <c r="V243" s="105" t="s">
        <v>27</v>
      </c>
      <c r="W243" s="103" t="s">
        <v>24</v>
      </c>
      <c r="X243" s="104" t="s">
        <v>25</v>
      </c>
      <c r="Y243" s="104" t="s">
        <v>26</v>
      </c>
      <c r="Z243" s="105" t="s">
        <v>27</v>
      </c>
      <c r="AA243" s="103" t="s">
        <v>24</v>
      </c>
      <c r="AB243" s="104" t="s">
        <v>25</v>
      </c>
      <c r="AC243" s="106" t="s">
        <v>26</v>
      </c>
      <c r="AD243" s="106" t="s">
        <v>27</v>
      </c>
      <c r="AE243" s="107" t="s">
        <v>28</v>
      </c>
      <c r="AF243" s="104" t="s">
        <v>29</v>
      </c>
      <c r="AG243" s="104" t="s">
        <v>30</v>
      </c>
    </row>
    <row r="244" spans="1:33" ht="12.75" thickBot="1">
      <c r="A244" s="63"/>
      <c r="B244" s="108" t="s">
        <v>32</v>
      </c>
      <c r="C244" s="1"/>
      <c r="D244" s="4" t="str">
        <f>IF(ISERROR(VLOOKUP(C244,data,3,FALSE)),"",VLOOKUP(C244,data,3,FALSE))</f>
        <v/>
      </c>
      <c r="E244" s="4" t="str">
        <f>IF(ISERROR(VLOOKUP(C244,data,4,FALSE)),"",VLOOKUP(C244,data,4,FALSE))</f>
        <v/>
      </c>
      <c r="F244" s="20" t="str">
        <f>IF(ISERROR(VLOOKUP(C244,data,5,FALSE)),"",VLOOKUP(C244,data,5,FALSE))</f>
        <v/>
      </c>
      <c r="G244" s="1"/>
      <c r="H244" s="4" t="str">
        <f>IF(ISERROR(VLOOKUP(G244,data,6,FALSE)),"",VLOOKUP(G244,data,6,FALSE))</f>
        <v/>
      </c>
      <c r="I244" s="4" t="str">
        <f>IF(ISERROR(VLOOKUP(G244,data,7,FALSE)),"",VLOOKUP(G244,data,7,FALSE))</f>
        <v/>
      </c>
      <c r="J244" s="20" t="str">
        <f>IF(ISERROR(VLOOKUP(G244,data,8,FALSE)),"",VLOOKUP(G244,data,8,FALSE))</f>
        <v/>
      </c>
      <c r="K244" s="1"/>
      <c r="L244" s="4" t="str">
        <f>IF(ISERROR(VLOOKUP(K244,data,9,FALSE)),"",VLOOKUP(K244,data,9,FALSE))</f>
        <v/>
      </c>
      <c r="M244" s="4" t="str">
        <f>IF(ISERROR(VLOOKUP(K244,data,10,FALSE)),"",VLOOKUP(K244,data,10,FALSE))</f>
        <v/>
      </c>
      <c r="N244" s="20" t="str">
        <f>IF(ISERROR(VLOOKUP(K244,data,11,FALSE)),"",VLOOKUP(K244,data,11,FALSE))</f>
        <v/>
      </c>
      <c r="O244" s="1"/>
      <c r="P244" s="4" t="str">
        <f>IF(ISERROR(VLOOKUP(O244,data,12,FALSE)),"",VLOOKUP(O244,data,12,FALSE))</f>
        <v/>
      </c>
      <c r="Q244" s="4" t="str">
        <f>IF(ISERROR(VLOOKUP(O244,data,13,FALSE)),"",VLOOKUP(O244,data,13,FALSE))</f>
        <v/>
      </c>
      <c r="R244" s="20" t="str">
        <f>IF(ISERROR(VLOOKUP(O244,data,14,FALSE)),"",VLOOKUP(O244,data,14,FALSE))</f>
        <v/>
      </c>
      <c r="S244" s="1"/>
      <c r="T244" s="4" t="str">
        <f>IF(ISERROR(VLOOKUP(S244,data,15,FALSE)),"",VLOOKUP(S244,data,15,FALSE))</f>
        <v/>
      </c>
      <c r="U244" s="4" t="str">
        <f>IF(ISERROR(VLOOKUP(S244,data,16,FALSE)),"",VLOOKUP(S244,data,16,FALSE))</f>
        <v/>
      </c>
      <c r="V244" s="20" t="str">
        <f>IF(ISERROR(VLOOKUP(S244,data,17,FALSE)),"",VLOOKUP(S244,data,17,FALSE))</f>
        <v/>
      </c>
      <c r="W244" s="1"/>
      <c r="X244" s="4" t="str">
        <f>IF(ISERROR(VLOOKUP(W244,data,18,FALSE)),"",VLOOKUP(W244,data,18,FALSE))</f>
        <v/>
      </c>
      <c r="Y244" s="4" t="str">
        <f>IF(ISERROR(VLOOKUP(W244,data,19,FALSE)),"",VLOOKUP(W244,data,19,FALSE))</f>
        <v/>
      </c>
      <c r="Z244" s="20" t="str">
        <f>IF(ISERROR(VLOOKUP(W244,data,20,FALSE)),"",VLOOKUP(W244,data,20,FALSE))</f>
        <v/>
      </c>
      <c r="AA244" s="1"/>
      <c r="AB244" s="4" t="str">
        <f>IF(ISERROR(VLOOKUP(AA244,data,21,FALSE)),"",VLOOKUP(AA244,data,21,FALSE))</f>
        <v/>
      </c>
      <c r="AC244" s="6" t="str">
        <f>IF(ISERROR(VLOOKUP(AA244,data,22,FALSE)),"",VLOOKUP(AA244,data,22,FALSE))</f>
        <v/>
      </c>
      <c r="AD244" s="6" t="str">
        <f>IF(ISERROR(VLOOKUP(AA244,data,23,FALSE)),"",VLOOKUP(AA244,data,23,FALSE))</f>
        <v/>
      </c>
      <c r="AE244" s="112"/>
      <c r="AF244" s="112"/>
      <c r="AG244" s="112"/>
    </row>
    <row r="245" spans="1:33" ht="12.75" thickBot="1">
      <c r="A245" s="113" t="s">
        <v>33</v>
      </c>
      <c r="B245" s="114" t="s">
        <v>34</v>
      </c>
      <c r="C245" s="1"/>
      <c r="D245" s="4" t="str">
        <f>IF(ISERROR(VLOOKUP(C245,data,3,FALSE)),"",VLOOKUP(C245,data,3,FALSE))</f>
        <v/>
      </c>
      <c r="E245" s="4" t="str">
        <f>IF(ISERROR(VLOOKUP(C245,data,4,FALSE)),"",VLOOKUP(C245,data,4,FALSE))</f>
        <v/>
      </c>
      <c r="F245" s="20" t="str">
        <f>IF(ISERROR(VLOOKUP(C245,data,5,FALSE)),"",VLOOKUP(C245,data,5,FALSE))</f>
        <v/>
      </c>
      <c r="G245" s="1"/>
      <c r="H245" s="4" t="str">
        <f>IF(ISERROR(VLOOKUP(G245,data,6,FALSE)),"",VLOOKUP(G245,data,6,FALSE))</f>
        <v/>
      </c>
      <c r="I245" s="4" t="str">
        <f>IF(ISERROR(VLOOKUP(G245,data,7,FALSE)),"",VLOOKUP(G245,data,7,FALSE))</f>
        <v/>
      </c>
      <c r="J245" s="20" t="str">
        <f>IF(ISERROR(VLOOKUP(G245,data,8,FALSE)),"",VLOOKUP(G245,data,8,FALSE))</f>
        <v/>
      </c>
      <c r="K245" s="1"/>
      <c r="L245" s="4" t="str">
        <f>IF(ISERROR(VLOOKUP(K245,data,9,FALSE)),"",VLOOKUP(K245,data,9,FALSE))</f>
        <v/>
      </c>
      <c r="M245" s="4" t="str">
        <f>IF(ISERROR(VLOOKUP(K245,data,10,FALSE)),"",VLOOKUP(K245,data,10,FALSE))</f>
        <v/>
      </c>
      <c r="N245" s="20" t="str">
        <f>IF(ISERROR(VLOOKUP(K245,data,11,FALSE)),"",VLOOKUP(K245,data,11,FALSE))</f>
        <v/>
      </c>
      <c r="O245" s="1"/>
      <c r="P245" s="4" t="str">
        <f>IF(ISERROR(VLOOKUP(O245,data,12,FALSE)),"",VLOOKUP(O245,data,12,FALSE))</f>
        <v/>
      </c>
      <c r="Q245" s="4" t="str">
        <f>IF(ISERROR(VLOOKUP(O245,data,13,FALSE)),"",VLOOKUP(O245,data,13,FALSE))</f>
        <v/>
      </c>
      <c r="R245" s="20" t="str">
        <f>IF(ISERROR(VLOOKUP(O245,data,14,FALSE)),"",VLOOKUP(O245,data,14,FALSE))</f>
        <v/>
      </c>
      <c r="S245" s="1"/>
      <c r="T245" s="4" t="str">
        <f>IF(ISERROR(VLOOKUP(S245,data,15,FALSE)),"",VLOOKUP(S245,data,15,FALSE))</f>
        <v/>
      </c>
      <c r="U245" s="4" t="str">
        <f>IF(ISERROR(VLOOKUP(S245,data,16,FALSE)),"",VLOOKUP(S245,data,16,FALSE))</f>
        <v/>
      </c>
      <c r="V245" s="20" t="str">
        <f>IF(ISERROR(VLOOKUP(S245,data,17,FALSE)),"",VLOOKUP(S245,data,17,FALSE))</f>
        <v/>
      </c>
      <c r="W245" s="1"/>
      <c r="X245" s="4" t="str">
        <f>IF(ISERROR(VLOOKUP(W245,data,18,FALSE)),"",VLOOKUP(W245,data,18,FALSE))</f>
        <v/>
      </c>
      <c r="Y245" s="4" t="str">
        <f>IF(ISERROR(VLOOKUP(W245,data,19,FALSE)),"",VLOOKUP(W245,data,19,FALSE))</f>
        <v/>
      </c>
      <c r="Z245" s="20" t="str">
        <f>IF(ISERROR(VLOOKUP(W245,data,20,FALSE)),"",VLOOKUP(W245,data,20,FALSE))</f>
        <v/>
      </c>
      <c r="AA245" s="1"/>
      <c r="AB245" s="4" t="str">
        <f>IF(ISERROR(VLOOKUP(AA245,data,21,FALSE)),"",VLOOKUP(AA245,data,21,FALSE))</f>
        <v/>
      </c>
      <c r="AC245" s="6" t="str">
        <f>IF(ISERROR(VLOOKUP(AA245,data,22,FALSE)),"",VLOOKUP(AA245,data,22,FALSE))</f>
        <v/>
      </c>
      <c r="AD245" s="6" t="str">
        <f>IF(ISERROR(VLOOKUP(AA245,data,23,FALSE)),"",VLOOKUP(AA245,data,23,FALSE))</f>
        <v/>
      </c>
      <c r="AE245" s="112" t="str">
        <f>IF(ISERROR(VLOOKUP(#REF!,data,13,FALSE)),"",VLOOKUP(#REF!,data,13,FALSE))</f>
        <v/>
      </c>
      <c r="AF245" s="112"/>
      <c r="AG245" s="112"/>
    </row>
    <row r="246" spans="1:33" ht="12.75" thickBot="1">
      <c r="A246" s="62"/>
      <c r="B246" s="114" t="s">
        <v>35</v>
      </c>
      <c r="C246" s="22"/>
      <c r="D246" s="115"/>
      <c r="E246" s="115"/>
      <c r="F246" s="116"/>
      <c r="G246" s="22"/>
      <c r="H246" s="115"/>
      <c r="I246" s="115"/>
      <c r="J246" s="116"/>
      <c r="K246" s="22"/>
      <c r="L246" s="115"/>
      <c r="M246" s="115"/>
      <c r="N246" s="116"/>
      <c r="O246" s="22"/>
      <c r="P246" s="115"/>
      <c r="Q246" s="115"/>
      <c r="R246" s="116"/>
      <c r="S246" s="22"/>
      <c r="T246" s="115"/>
      <c r="U246" s="115"/>
      <c r="V246" s="116"/>
      <c r="W246" s="22"/>
      <c r="X246" s="115"/>
      <c r="Y246" s="115"/>
      <c r="Z246" s="116"/>
      <c r="AA246" s="22"/>
      <c r="AB246" s="115"/>
      <c r="AC246" s="117"/>
      <c r="AD246" s="117"/>
      <c r="AE246" s="112" t="str">
        <f>IF(ISERROR(VLOOKUP(#REF!,data,13,FALSE)),"",VLOOKUP(#REF!,data,13,FALSE))</f>
        <v/>
      </c>
      <c r="AF246" s="112"/>
      <c r="AG246" s="112"/>
    </row>
    <row r="247" spans="1:33" ht="12.75" thickBot="1">
      <c r="A247" s="118" t="str">
        <f>IF(C249="ILLEGAL","ILLEGAL","")</f>
        <v/>
      </c>
      <c r="B247" s="114" t="s">
        <v>36</v>
      </c>
      <c r="C247" s="2"/>
      <c r="D247" s="5"/>
      <c r="E247" s="5"/>
      <c r="F247" s="21"/>
      <c r="G247" s="2"/>
      <c r="H247" s="5"/>
      <c r="I247" s="5"/>
      <c r="J247" s="21"/>
      <c r="K247" s="2"/>
      <c r="L247" s="5"/>
      <c r="M247" s="5"/>
      <c r="N247" s="21"/>
      <c r="O247" s="2"/>
      <c r="P247" s="5"/>
      <c r="Q247" s="5"/>
      <c r="R247" s="21"/>
      <c r="S247" s="2"/>
      <c r="T247" s="5"/>
      <c r="U247" s="5"/>
      <c r="V247" s="21"/>
      <c r="W247" s="2"/>
      <c r="X247" s="5"/>
      <c r="Y247" s="5"/>
      <c r="Z247" s="21"/>
      <c r="AA247" s="2"/>
      <c r="AB247" s="5"/>
      <c r="AC247" s="7"/>
      <c r="AD247" s="7"/>
      <c r="AE247" s="17"/>
      <c r="AF247" s="17"/>
      <c r="AG247" s="17"/>
    </row>
    <row r="248" spans="1:33" ht="16.5" thickBot="1">
      <c r="A248" s="119"/>
      <c r="B248" s="120" t="s">
        <v>37</v>
      </c>
      <c r="C248" s="3"/>
      <c r="D248" s="8">
        <f>SUM(D244:D247)</f>
        <v>0</v>
      </c>
      <c r="E248" s="8">
        <f>SUM(E244:E247)</f>
        <v>0</v>
      </c>
      <c r="F248" s="8">
        <f>SUM(F244:F247)</f>
        <v>0</v>
      </c>
      <c r="G248" s="147"/>
      <c r="H248" s="8">
        <f>SUM(H244:H247)</f>
        <v>0</v>
      </c>
      <c r="I248" s="8">
        <f>SUM(I244:I247)</f>
        <v>0</v>
      </c>
      <c r="J248" s="8">
        <f>SUM(J244:J247)</f>
        <v>0</v>
      </c>
      <c r="K248" s="147"/>
      <c r="L248" s="8">
        <f>SUM(L244:L247)</f>
        <v>0</v>
      </c>
      <c r="M248" s="8">
        <f>SUM(M244:M247)</f>
        <v>0</v>
      </c>
      <c r="N248" s="8">
        <f>SUM(N244:N247)</f>
        <v>0</v>
      </c>
      <c r="O248" s="147"/>
      <c r="P248" s="8">
        <f>SUM(P244:P247)</f>
        <v>0</v>
      </c>
      <c r="Q248" s="8">
        <f>SUM(Q244:Q247)</f>
        <v>0</v>
      </c>
      <c r="R248" s="8">
        <f>SUM(R244:R247)</f>
        <v>0</v>
      </c>
      <c r="S248" s="147"/>
      <c r="T248" s="8">
        <f>SUM(T244:T247)</f>
        <v>0</v>
      </c>
      <c r="U248" s="8">
        <f>SUM(U244:U247)</f>
        <v>0</v>
      </c>
      <c r="V248" s="8">
        <f>SUM(V244:V247)</f>
        <v>0</v>
      </c>
      <c r="W248" s="147"/>
      <c r="X248" s="8">
        <f>SUM(X244:X247)</f>
        <v>0</v>
      </c>
      <c r="Y248" s="8">
        <f>SUM(Y244:Y247)</f>
        <v>0</v>
      </c>
      <c r="Z248" s="8">
        <f>SUM(Z244:Z247)</f>
        <v>0</v>
      </c>
      <c r="AA248" s="147"/>
      <c r="AB248" s="8">
        <f>SUM(AB244:AB247)</f>
        <v>0</v>
      </c>
      <c r="AC248" s="8">
        <f>SUM(AC244:AC247)</f>
        <v>0</v>
      </c>
      <c r="AD248" s="8">
        <f>SUM(AD244:AD247)</f>
        <v>0</v>
      </c>
      <c r="AE248" s="8">
        <f>SUM(F248,J248,N248,R248,V248,Z248,AD248)</f>
        <v>0</v>
      </c>
      <c r="AF248" s="122">
        <v>0</v>
      </c>
      <c r="AG248" s="123"/>
    </row>
    <row r="249" spans="1:33" ht="15" thickBot="1">
      <c r="A249" s="124">
        <f>COUNTIF(C250:AC250,"Cannot Convert")</f>
        <v>0</v>
      </c>
      <c r="B249" s="125" t="s">
        <v>38</v>
      </c>
      <c r="C249" s="126" t="str">
        <f>IF(AND(E248&gt;$AA$1,D248&gt;$X$1),"ILLEGAL",IF(E248&gt;$AA$1,"Full-Time Driver",""))</f>
        <v/>
      </c>
      <c r="D249" s="127"/>
      <c r="E249" s="128"/>
      <c r="F249" s="127"/>
      <c r="G249" s="126" t="str">
        <f>IF(AND(I248&gt;$AA$1,H248&gt;$X$1),"ILLEGAL",IF(I248&gt;$AA$1,"Full-Time Driver",""))</f>
        <v/>
      </c>
      <c r="H249" s="127"/>
      <c r="I249" s="128"/>
      <c r="J249" s="127"/>
      <c r="K249" s="126" t="str">
        <f>IF(AND(M248&gt;$AA$1,L248&gt;$X$1),"ILLEGAL",IF(M248&gt;$AA$1,"Full-Time Driver",""))</f>
        <v/>
      </c>
      <c r="L249" s="127"/>
      <c r="M249" s="128"/>
      <c r="N249" s="127"/>
      <c r="O249" s="126" t="str">
        <f>IF(AND(Q248&gt;$AA$1,P248&gt;$X$1),"ILLEGAL",IF(Q248&gt;$AA$1,"Full-Time Driver",""))</f>
        <v/>
      </c>
      <c r="P249" s="127"/>
      <c r="Q249" s="128"/>
      <c r="R249" s="127"/>
      <c r="S249" s="126" t="str">
        <f>IF(AND(U248&gt;$AA$1,T248&gt;$X$1),"ILLEGAL",IF(U248&gt;$AA$1,"Full-Time Driver",""))</f>
        <v/>
      </c>
      <c r="T249" s="127"/>
      <c r="U249" s="128"/>
      <c r="V249" s="127"/>
      <c r="W249" s="126" t="str">
        <f>IF(AND(Y248&gt;$AA$1,X248&gt;$X$1),"ILLEGAL",IF(Y248&gt;$AA$1,"Full-Time Driver",""))</f>
        <v/>
      </c>
      <c r="X249" s="127"/>
      <c r="Y249" s="128"/>
      <c r="Z249" s="127"/>
      <c r="AA249" s="126" t="str">
        <f>IF(AND(AC248&gt;$AA$1,AB248&gt;$X$1),"ILLEGAL",IF(AC248&gt;$AA$1,"Full-Time Driver",""))</f>
        <v/>
      </c>
      <c r="AB249" s="127"/>
      <c r="AC249" s="128"/>
      <c r="AD249" s="128"/>
      <c r="AE249" s="126" t="str">
        <f>IF($AE$1&lt;AE248,"Working Time Policy Breach","Compliant to Working Time Policy")</f>
        <v>Compliant to Working Time Policy</v>
      </c>
      <c r="AF249" s="128"/>
      <c r="AG249" s="128"/>
    </row>
    <row r="250" spans="1:33" ht="15.75" thickTop="1" thickBot="1">
      <c r="A250" s="129" t="str">
        <f>IF(A249&gt;0,"Cannot Convert","")</f>
        <v/>
      </c>
      <c r="B250" s="135" t="s">
        <v>11</v>
      </c>
      <c r="C250" s="131" t="str">
        <f>IF(D248&gt;$X$1,"Cannot Convert","")</f>
        <v/>
      </c>
      <c r="D250" s="132"/>
      <c r="E250" s="133"/>
      <c r="F250" s="132"/>
      <c r="G250" s="131" t="str">
        <f>IF(H248&gt;$X$1,"Cannot Convert","")</f>
        <v/>
      </c>
      <c r="H250" s="132"/>
      <c r="I250" s="133"/>
      <c r="J250" s="132"/>
      <c r="K250" s="131" t="str">
        <f>IF(L248&gt;$X$1,"Cannot Convert","")</f>
        <v/>
      </c>
      <c r="L250" s="132"/>
      <c r="M250" s="133"/>
      <c r="N250" s="132"/>
      <c r="O250" s="131" t="str">
        <f>IF(P248&gt;$X$1,"Cannot Convert","")</f>
        <v/>
      </c>
      <c r="P250" s="132"/>
      <c r="Q250" s="133"/>
      <c r="R250" s="132"/>
      <c r="S250" s="131" t="str">
        <f>IF(T248&gt;$X$1,"Cannot Convert","")</f>
        <v/>
      </c>
      <c r="T250" s="132"/>
      <c r="U250" s="133"/>
      <c r="V250" s="132"/>
      <c r="W250" s="131" t="str">
        <f>IF(X248&gt;$X$1,"Cannot Convert","")</f>
        <v/>
      </c>
      <c r="X250" s="132"/>
      <c r="Y250" s="133"/>
      <c r="Z250" s="132"/>
      <c r="AA250" s="131" t="str">
        <f>IF(AB248&gt;$X$1,"Cannot Convert","")</f>
        <v/>
      </c>
      <c r="AB250" s="132"/>
      <c r="AC250" s="133"/>
      <c r="AD250" s="133"/>
      <c r="AE250" s="134" t="s">
        <v>39</v>
      </c>
      <c r="AF250" s="133"/>
      <c r="AG250" s="133"/>
    </row>
    <row r="251" spans="1:33" ht="25.5" thickTop="1" thickBot="1">
      <c r="A251" s="101" t="s">
        <v>23</v>
      </c>
      <c r="B251" s="102"/>
      <c r="C251" s="103" t="s">
        <v>24</v>
      </c>
      <c r="D251" s="104" t="s">
        <v>25</v>
      </c>
      <c r="E251" s="104" t="s">
        <v>26</v>
      </c>
      <c r="F251" s="105" t="s">
        <v>27</v>
      </c>
      <c r="G251" s="103" t="s">
        <v>24</v>
      </c>
      <c r="H251" s="104" t="s">
        <v>25</v>
      </c>
      <c r="I251" s="104" t="s">
        <v>26</v>
      </c>
      <c r="J251" s="105" t="s">
        <v>27</v>
      </c>
      <c r="K251" s="103" t="s">
        <v>24</v>
      </c>
      <c r="L251" s="104" t="s">
        <v>25</v>
      </c>
      <c r="M251" s="104" t="s">
        <v>26</v>
      </c>
      <c r="N251" s="105" t="s">
        <v>27</v>
      </c>
      <c r="O251" s="103" t="s">
        <v>24</v>
      </c>
      <c r="P251" s="104" t="s">
        <v>25</v>
      </c>
      <c r="Q251" s="104" t="s">
        <v>26</v>
      </c>
      <c r="R251" s="105" t="s">
        <v>27</v>
      </c>
      <c r="S251" s="103" t="s">
        <v>24</v>
      </c>
      <c r="T251" s="104" t="s">
        <v>25</v>
      </c>
      <c r="U251" s="104" t="s">
        <v>26</v>
      </c>
      <c r="V251" s="105" t="s">
        <v>27</v>
      </c>
      <c r="W251" s="103" t="s">
        <v>24</v>
      </c>
      <c r="X251" s="104" t="s">
        <v>25</v>
      </c>
      <c r="Y251" s="104" t="s">
        <v>26</v>
      </c>
      <c r="Z251" s="105" t="s">
        <v>27</v>
      </c>
      <c r="AA251" s="103" t="s">
        <v>24</v>
      </c>
      <c r="AB251" s="104" t="s">
        <v>25</v>
      </c>
      <c r="AC251" s="106" t="s">
        <v>26</v>
      </c>
      <c r="AD251" s="106" t="s">
        <v>27</v>
      </c>
      <c r="AE251" s="107" t="s">
        <v>28</v>
      </c>
      <c r="AF251" s="104" t="s">
        <v>29</v>
      </c>
      <c r="AG251" s="104" t="s">
        <v>30</v>
      </c>
    </row>
    <row r="252" spans="1:33" ht="12.75" thickBot="1">
      <c r="A252" s="63"/>
      <c r="B252" s="108" t="s">
        <v>32</v>
      </c>
      <c r="C252" s="1"/>
      <c r="D252" s="4" t="str">
        <f>IF(ISERROR(VLOOKUP(C252,data,3,FALSE)),"",VLOOKUP(C252,data,3,FALSE))</f>
        <v/>
      </c>
      <c r="E252" s="4" t="str">
        <f>IF(ISERROR(VLOOKUP(C252,data,4,FALSE)),"",VLOOKUP(C252,data,4,FALSE))</f>
        <v/>
      </c>
      <c r="F252" s="20" t="str">
        <f>IF(ISERROR(VLOOKUP(C252,data,5,FALSE)),"",VLOOKUP(C252,data,5,FALSE))</f>
        <v/>
      </c>
      <c r="G252" s="1"/>
      <c r="H252" s="4" t="str">
        <f>IF(ISERROR(VLOOKUP(G252,data,6,FALSE)),"",VLOOKUP(G252,data,6,FALSE))</f>
        <v/>
      </c>
      <c r="I252" s="4" t="str">
        <f>IF(ISERROR(VLOOKUP(G252,data,7,FALSE)),"",VLOOKUP(G252,data,7,FALSE))</f>
        <v/>
      </c>
      <c r="J252" s="20" t="str">
        <f>IF(ISERROR(VLOOKUP(G252,data,8,FALSE)),"",VLOOKUP(G252,data,8,FALSE))</f>
        <v/>
      </c>
      <c r="K252" s="1"/>
      <c r="L252" s="4" t="str">
        <f>IF(ISERROR(VLOOKUP(K252,data,9,FALSE)),"",VLOOKUP(K252,data,9,FALSE))</f>
        <v/>
      </c>
      <c r="M252" s="4" t="str">
        <f>IF(ISERROR(VLOOKUP(K252,data,10,FALSE)),"",VLOOKUP(K252,data,10,FALSE))</f>
        <v/>
      </c>
      <c r="N252" s="20" t="str">
        <f>IF(ISERROR(VLOOKUP(K252,data,11,FALSE)),"",VLOOKUP(K252,data,11,FALSE))</f>
        <v/>
      </c>
      <c r="O252" s="1"/>
      <c r="P252" s="4" t="str">
        <f>IF(ISERROR(VLOOKUP(O252,data,12,FALSE)),"",VLOOKUP(O252,data,12,FALSE))</f>
        <v/>
      </c>
      <c r="Q252" s="4" t="str">
        <f>IF(ISERROR(VLOOKUP(O252,data,13,FALSE)),"",VLOOKUP(O252,data,13,FALSE))</f>
        <v/>
      </c>
      <c r="R252" s="20" t="str">
        <f>IF(ISERROR(VLOOKUP(O252,data,14,FALSE)),"",VLOOKUP(O252,data,14,FALSE))</f>
        <v/>
      </c>
      <c r="S252" s="1"/>
      <c r="T252" s="4" t="str">
        <f>IF(ISERROR(VLOOKUP(S252,data,15,FALSE)),"",VLOOKUP(S252,data,15,FALSE))</f>
        <v/>
      </c>
      <c r="U252" s="4" t="str">
        <f>IF(ISERROR(VLOOKUP(S252,data,16,FALSE)),"",VLOOKUP(S252,data,16,FALSE))</f>
        <v/>
      </c>
      <c r="V252" s="20" t="str">
        <f>IF(ISERROR(VLOOKUP(S252,data,17,FALSE)),"",VLOOKUP(S252,data,17,FALSE))</f>
        <v/>
      </c>
      <c r="W252" s="1"/>
      <c r="X252" s="4" t="str">
        <f>IF(ISERROR(VLOOKUP(W252,data,18,FALSE)),"",VLOOKUP(W252,data,18,FALSE))</f>
        <v/>
      </c>
      <c r="Y252" s="4" t="str">
        <f>IF(ISERROR(VLOOKUP(W252,data,19,FALSE)),"",VLOOKUP(W252,data,19,FALSE))</f>
        <v/>
      </c>
      <c r="Z252" s="20" t="str">
        <f>IF(ISERROR(VLOOKUP(W252,data,20,FALSE)),"",VLOOKUP(W252,data,20,FALSE))</f>
        <v/>
      </c>
      <c r="AA252" s="1"/>
      <c r="AB252" s="4" t="str">
        <f>IF(ISERROR(VLOOKUP(AA252,data,21,FALSE)),"",VLOOKUP(AA252,data,21,FALSE))</f>
        <v/>
      </c>
      <c r="AC252" s="6" t="str">
        <f>IF(ISERROR(VLOOKUP(AA252,data,22,FALSE)),"",VLOOKUP(AA252,data,22,FALSE))</f>
        <v/>
      </c>
      <c r="AD252" s="6" t="str">
        <f>IF(ISERROR(VLOOKUP(AA252,data,23,FALSE)),"",VLOOKUP(AA252,data,23,FALSE))</f>
        <v/>
      </c>
      <c r="AE252" s="112"/>
      <c r="AF252" s="112"/>
      <c r="AG252" s="112"/>
    </row>
    <row r="253" spans="1:33" ht="12.75" thickBot="1">
      <c r="A253" s="113" t="s">
        <v>33</v>
      </c>
      <c r="B253" s="114" t="s">
        <v>34</v>
      </c>
      <c r="C253" s="1"/>
      <c r="D253" s="4" t="str">
        <f>IF(ISERROR(VLOOKUP(C253,data,3,FALSE)),"",VLOOKUP(C253,data,3,FALSE))</f>
        <v/>
      </c>
      <c r="E253" s="4" t="str">
        <f>IF(ISERROR(VLOOKUP(C253,data,4,FALSE)),"",VLOOKUP(C253,data,4,FALSE))</f>
        <v/>
      </c>
      <c r="F253" s="20" t="str">
        <f>IF(ISERROR(VLOOKUP(C253,data,5,FALSE)),"",VLOOKUP(C253,data,5,FALSE))</f>
        <v/>
      </c>
      <c r="G253" s="1"/>
      <c r="H253" s="4" t="str">
        <f>IF(ISERROR(VLOOKUP(G253,data,6,FALSE)),"",VLOOKUP(G253,data,6,FALSE))</f>
        <v/>
      </c>
      <c r="I253" s="4" t="str">
        <f>IF(ISERROR(VLOOKUP(G253,data,7,FALSE)),"",VLOOKUP(G253,data,7,FALSE))</f>
        <v/>
      </c>
      <c r="J253" s="20" t="str">
        <f>IF(ISERROR(VLOOKUP(G253,data,8,FALSE)),"",VLOOKUP(G253,data,8,FALSE))</f>
        <v/>
      </c>
      <c r="K253" s="1"/>
      <c r="L253" s="4" t="str">
        <f>IF(ISERROR(VLOOKUP(K253,data,9,FALSE)),"",VLOOKUP(K253,data,9,FALSE))</f>
        <v/>
      </c>
      <c r="M253" s="4" t="str">
        <f>IF(ISERROR(VLOOKUP(K253,data,10,FALSE)),"",VLOOKUP(K253,data,10,FALSE))</f>
        <v/>
      </c>
      <c r="N253" s="20" t="str">
        <f>IF(ISERROR(VLOOKUP(K253,data,11,FALSE)),"",VLOOKUP(K253,data,11,FALSE))</f>
        <v/>
      </c>
      <c r="O253" s="1"/>
      <c r="P253" s="4" t="str">
        <f>IF(ISERROR(VLOOKUP(O253,data,12,FALSE)),"",VLOOKUP(O253,data,12,FALSE))</f>
        <v/>
      </c>
      <c r="Q253" s="4" t="str">
        <f>IF(ISERROR(VLOOKUP(O253,data,13,FALSE)),"",VLOOKUP(O253,data,13,FALSE))</f>
        <v/>
      </c>
      <c r="R253" s="20" t="str">
        <f>IF(ISERROR(VLOOKUP(O253,data,14,FALSE)),"",VLOOKUP(O253,data,14,FALSE))</f>
        <v/>
      </c>
      <c r="S253" s="1"/>
      <c r="T253" s="4" t="str">
        <f>IF(ISERROR(VLOOKUP(S253,data,15,FALSE)),"",VLOOKUP(S253,data,15,FALSE))</f>
        <v/>
      </c>
      <c r="U253" s="4" t="str">
        <f>IF(ISERROR(VLOOKUP(S253,data,16,FALSE)),"",VLOOKUP(S253,data,16,FALSE))</f>
        <v/>
      </c>
      <c r="V253" s="20" t="str">
        <f>IF(ISERROR(VLOOKUP(S253,data,17,FALSE)),"",VLOOKUP(S253,data,17,FALSE))</f>
        <v/>
      </c>
      <c r="W253" s="1"/>
      <c r="X253" s="4" t="str">
        <f>IF(ISERROR(VLOOKUP(W253,data,18,FALSE)),"",VLOOKUP(W253,data,18,FALSE))</f>
        <v/>
      </c>
      <c r="Y253" s="4" t="str">
        <f>IF(ISERROR(VLOOKUP(W253,data,19,FALSE)),"",VLOOKUP(W253,data,19,FALSE))</f>
        <v/>
      </c>
      <c r="Z253" s="20" t="str">
        <f>IF(ISERROR(VLOOKUP(W253,data,20,FALSE)),"",VLOOKUP(W253,data,20,FALSE))</f>
        <v/>
      </c>
      <c r="AA253" s="1"/>
      <c r="AB253" s="4" t="str">
        <f>IF(ISERROR(VLOOKUP(AA253,data,21,FALSE)),"",VLOOKUP(AA253,data,21,FALSE))</f>
        <v/>
      </c>
      <c r="AC253" s="6" t="str">
        <f>IF(ISERROR(VLOOKUP(AA253,data,22,FALSE)),"",VLOOKUP(AA253,data,22,FALSE))</f>
        <v/>
      </c>
      <c r="AD253" s="6" t="str">
        <f>IF(ISERROR(VLOOKUP(AA253,data,23,FALSE)),"",VLOOKUP(AA253,data,23,FALSE))</f>
        <v/>
      </c>
      <c r="AE253" s="112" t="str">
        <f>IF(ISERROR(VLOOKUP(#REF!,data,13,FALSE)),"",VLOOKUP(#REF!,data,13,FALSE))</f>
        <v/>
      </c>
      <c r="AF253" s="112"/>
      <c r="AG253" s="112"/>
    </row>
    <row r="254" spans="1:33" ht="12.75" thickBot="1">
      <c r="A254" s="62"/>
      <c r="B254" s="114" t="s">
        <v>35</v>
      </c>
      <c r="C254" s="22"/>
      <c r="D254" s="115"/>
      <c r="E254" s="115"/>
      <c r="F254" s="116"/>
      <c r="G254" s="22"/>
      <c r="H254" s="115"/>
      <c r="I254" s="115"/>
      <c r="J254" s="116"/>
      <c r="K254" s="22"/>
      <c r="L254" s="115"/>
      <c r="M254" s="115"/>
      <c r="N254" s="116"/>
      <c r="O254" s="22"/>
      <c r="P254" s="115"/>
      <c r="Q254" s="115"/>
      <c r="R254" s="116"/>
      <c r="S254" s="22"/>
      <c r="T254" s="115"/>
      <c r="U254" s="115"/>
      <c r="V254" s="116"/>
      <c r="W254" s="22"/>
      <c r="X254" s="115"/>
      <c r="Y254" s="115"/>
      <c r="Z254" s="116"/>
      <c r="AA254" s="22"/>
      <c r="AB254" s="115"/>
      <c r="AC254" s="117"/>
      <c r="AD254" s="117"/>
      <c r="AE254" s="112" t="str">
        <f>IF(ISERROR(VLOOKUP(#REF!,data,13,FALSE)),"",VLOOKUP(#REF!,data,13,FALSE))</f>
        <v/>
      </c>
      <c r="AF254" s="112"/>
      <c r="AG254" s="112"/>
    </row>
    <row r="255" spans="1:33" ht="12.75" thickBot="1">
      <c r="A255" s="118" t="str">
        <f>IF(C257="ILLEGAL","ILLEGAL","")</f>
        <v/>
      </c>
      <c r="B255" s="114" t="s">
        <v>36</v>
      </c>
      <c r="C255" s="2"/>
      <c r="D255" s="5"/>
      <c r="E255" s="5"/>
      <c r="F255" s="21"/>
      <c r="G255" s="2"/>
      <c r="H255" s="5"/>
      <c r="I255" s="5"/>
      <c r="J255" s="21"/>
      <c r="K255" s="2"/>
      <c r="L255" s="5"/>
      <c r="M255" s="5"/>
      <c r="N255" s="21"/>
      <c r="O255" s="2"/>
      <c r="P255" s="5"/>
      <c r="Q255" s="5"/>
      <c r="R255" s="21"/>
      <c r="S255" s="2"/>
      <c r="T255" s="5"/>
      <c r="U255" s="5"/>
      <c r="V255" s="21"/>
      <c r="W255" s="2"/>
      <c r="X255" s="5"/>
      <c r="Y255" s="5"/>
      <c r="Z255" s="21"/>
      <c r="AA255" s="2"/>
      <c r="AB255" s="5"/>
      <c r="AC255" s="7"/>
      <c r="AD255" s="7"/>
      <c r="AE255" s="17"/>
      <c r="AF255" s="17"/>
      <c r="AG255" s="17"/>
    </row>
    <row r="256" spans="1:33" ht="16.5" thickBot="1">
      <c r="A256" s="119"/>
      <c r="B256" s="120" t="s">
        <v>37</v>
      </c>
      <c r="C256" s="3"/>
      <c r="D256" s="8">
        <f>SUM(D252:D255)</f>
        <v>0</v>
      </c>
      <c r="E256" s="8">
        <f>SUM(E252:E255)</f>
        <v>0</v>
      </c>
      <c r="F256" s="8">
        <f>SUM(F252:F255)</f>
        <v>0</v>
      </c>
      <c r="G256" s="147"/>
      <c r="H256" s="8">
        <f>SUM(H252:H255)</f>
        <v>0</v>
      </c>
      <c r="I256" s="8">
        <f>SUM(I252:I255)</f>
        <v>0</v>
      </c>
      <c r="J256" s="8">
        <f>SUM(J252:J255)</f>
        <v>0</v>
      </c>
      <c r="K256" s="147"/>
      <c r="L256" s="8">
        <f>SUM(L252:L255)</f>
        <v>0</v>
      </c>
      <c r="M256" s="8">
        <f>SUM(M252:M255)</f>
        <v>0</v>
      </c>
      <c r="N256" s="8">
        <f>SUM(N252:N255)</f>
        <v>0</v>
      </c>
      <c r="O256" s="147"/>
      <c r="P256" s="8">
        <f>SUM(P252:P255)</f>
        <v>0</v>
      </c>
      <c r="Q256" s="8">
        <f>SUM(Q252:Q255)</f>
        <v>0</v>
      </c>
      <c r="R256" s="8">
        <f>SUM(R252:R255)</f>
        <v>0</v>
      </c>
      <c r="S256" s="147"/>
      <c r="T256" s="8">
        <f>SUM(T252:T255)</f>
        <v>0</v>
      </c>
      <c r="U256" s="8">
        <f>SUM(U252:U255)</f>
        <v>0</v>
      </c>
      <c r="V256" s="8">
        <f>SUM(V252:V255)</f>
        <v>0</v>
      </c>
      <c r="W256" s="147"/>
      <c r="X256" s="8">
        <f>SUM(X252:X255)</f>
        <v>0</v>
      </c>
      <c r="Y256" s="8">
        <f>SUM(Y252:Y255)</f>
        <v>0</v>
      </c>
      <c r="Z256" s="8">
        <f>SUM(Z252:Z255)</f>
        <v>0</v>
      </c>
      <c r="AA256" s="147"/>
      <c r="AB256" s="8">
        <f>SUM(AB252:AB255)</f>
        <v>0</v>
      </c>
      <c r="AC256" s="8">
        <f>SUM(AC252:AC255)</f>
        <v>0</v>
      </c>
      <c r="AD256" s="8">
        <f>SUM(AD252:AD255)</f>
        <v>0</v>
      </c>
      <c r="AE256" s="8">
        <f>SUM(F256,J256,N256,R256,V256,Z256,AD256)</f>
        <v>0</v>
      </c>
      <c r="AF256" s="122"/>
      <c r="AG256" s="123"/>
    </row>
    <row r="257" spans="1:33" ht="15" thickBot="1">
      <c r="A257" s="124">
        <f>COUNTIF(C258:AC258,"Cannot Convert")</f>
        <v>0</v>
      </c>
      <c r="B257" s="125" t="s">
        <v>38</v>
      </c>
      <c r="C257" s="126" t="str">
        <f>IF(AND(E256&gt;$AA$1,D256&gt;$X$1),"ILLEGAL",IF(E256&gt;$AA$1,"Full-Time Driver",""))</f>
        <v/>
      </c>
      <c r="D257" s="127"/>
      <c r="E257" s="128"/>
      <c r="F257" s="127"/>
      <c r="G257" s="126" t="str">
        <f>IF(AND(I256&gt;$AA$1,H256&gt;$X$1),"ILLEGAL",IF(I256&gt;$AA$1,"Full-Time Driver",""))</f>
        <v/>
      </c>
      <c r="H257" s="127"/>
      <c r="I257" s="128"/>
      <c r="J257" s="127"/>
      <c r="K257" s="126" t="str">
        <f>IF(AND(M256&gt;$AA$1,L256&gt;$X$1),"ILLEGAL",IF(M256&gt;$AA$1,"Full-Time Driver",""))</f>
        <v/>
      </c>
      <c r="L257" s="127"/>
      <c r="M257" s="128"/>
      <c r="N257" s="127"/>
      <c r="O257" s="126" t="str">
        <f>IF(AND(Q256&gt;$AA$1,P256&gt;$X$1),"ILLEGAL",IF(Q256&gt;$AA$1,"Full-Time Driver",""))</f>
        <v/>
      </c>
      <c r="P257" s="127"/>
      <c r="Q257" s="128"/>
      <c r="R257" s="127"/>
      <c r="S257" s="126" t="str">
        <f>IF(AND(U256&gt;$AA$1,T256&gt;$X$1),"ILLEGAL",IF(U256&gt;$AA$1,"Full-Time Driver",""))</f>
        <v/>
      </c>
      <c r="T257" s="127"/>
      <c r="U257" s="128"/>
      <c r="V257" s="127"/>
      <c r="W257" s="126" t="str">
        <f>IF(AND(Y256&gt;$AA$1,X256&gt;$X$1),"ILLEGAL",IF(Y256&gt;$AA$1,"Full-Time Driver",""))</f>
        <v/>
      </c>
      <c r="X257" s="127"/>
      <c r="Y257" s="128"/>
      <c r="Z257" s="127"/>
      <c r="AA257" s="126" t="str">
        <f>IF(AND(AC256&gt;$AA$1,AB256&gt;$X$1),"ILLEGAL",IF(AC256&gt;$AA$1,"Full-Time Driver",""))</f>
        <v/>
      </c>
      <c r="AB257" s="127"/>
      <c r="AC257" s="128"/>
      <c r="AD257" s="128"/>
      <c r="AE257" s="126" t="str">
        <f>IF($AE$1&lt;AE256,"Working Time Policy Breach","Compliant to Working Time Policy")</f>
        <v>Compliant to Working Time Policy</v>
      </c>
      <c r="AF257" s="128"/>
      <c r="AG257" s="128"/>
    </row>
    <row r="258" spans="1:33" ht="15.75" thickTop="1" thickBot="1">
      <c r="A258" s="129" t="str">
        <f>IF(A257&gt;0,"Cannot Convert","")</f>
        <v/>
      </c>
      <c r="B258" s="135" t="s">
        <v>11</v>
      </c>
      <c r="C258" s="131" t="str">
        <f>IF(D256&gt;$X$1,"Cannot Convert","")</f>
        <v/>
      </c>
      <c r="D258" s="132"/>
      <c r="E258" s="133"/>
      <c r="F258" s="132"/>
      <c r="G258" s="131" t="str">
        <f>IF(H256&gt;$X$1,"Cannot Convert","")</f>
        <v/>
      </c>
      <c r="H258" s="132"/>
      <c r="I258" s="133"/>
      <c r="J258" s="132"/>
      <c r="K258" s="131" t="str">
        <f>IF(L256&gt;$X$1,"Cannot Convert","")</f>
        <v/>
      </c>
      <c r="L258" s="132"/>
      <c r="M258" s="133"/>
      <c r="N258" s="132"/>
      <c r="O258" s="131" t="str">
        <f>IF(P256&gt;$X$1,"Cannot Convert","")</f>
        <v/>
      </c>
      <c r="P258" s="132"/>
      <c r="Q258" s="133"/>
      <c r="R258" s="132"/>
      <c r="S258" s="131" t="str">
        <f>IF(T256&gt;$X$1,"Cannot Convert","")</f>
        <v/>
      </c>
      <c r="T258" s="132"/>
      <c r="U258" s="133"/>
      <c r="V258" s="132"/>
      <c r="W258" s="131" t="str">
        <f>IF(X256&gt;$X$1,"Cannot Convert","")</f>
        <v/>
      </c>
      <c r="X258" s="132"/>
      <c r="Y258" s="133"/>
      <c r="Z258" s="132"/>
      <c r="AA258" s="131" t="str">
        <f>IF(AB256&gt;$X$1,"Cannot Convert","")</f>
        <v/>
      </c>
      <c r="AB258" s="132"/>
      <c r="AC258" s="133"/>
      <c r="AD258" s="133"/>
      <c r="AE258" s="134" t="s">
        <v>39</v>
      </c>
      <c r="AF258" s="133"/>
      <c r="AG258" s="133"/>
    </row>
    <row r="259" spans="1:33" ht="12.75" thickTop="1"/>
  </sheetData>
  <conditionalFormatting sqref="AE8">
    <cfRule type="cellIs" dxfId="104" priority="101" stopIfTrue="1" operator="greaterThan">
      <formula>2.91666666666667</formula>
    </cfRule>
  </conditionalFormatting>
  <conditionalFormatting sqref="AJ180">
    <cfRule type="cellIs" dxfId="103" priority="100" stopIfTrue="1" operator="greaterThan">
      <formula>2.91666666666667</formula>
    </cfRule>
  </conditionalFormatting>
  <conditionalFormatting sqref="AF8">
    <cfRule type="cellIs" dxfId="102" priority="98" stopIfTrue="1" operator="equal">
      <formula>$AE$8</formula>
    </cfRule>
    <cfRule type="cellIs" dxfId="101" priority="99" stopIfTrue="1" operator="greaterThan">
      <formula>$AE$8</formula>
    </cfRule>
  </conditionalFormatting>
  <conditionalFormatting sqref="AE40 AE32 AE24 AE16">
    <cfRule type="cellIs" dxfId="100" priority="97" stopIfTrue="1" operator="greaterThan">
      <formula>2.91666666666667</formula>
    </cfRule>
  </conditionalFormatting>
  <conditionalFormatting sqref="AE56 AE48">
    <cfRule type="cellIs" dxfId="99" priority="96" stopIfTrue="1" operator="greaterThan">
      <formula>2.91666666666667</formula>
    </cfRule>
  </conditionalFormatting>
  <conditionalFormatting sqref="AE64">
    <cfRule type="cellIs" dxfId="98" priority="95" stopIfTrue="1" operator="greaterThan">
      <formula>2.91666666666667</formula>
    </cfRule>
  </conditionalFormatting>
  <conditionalFormatting sqref="AE72">
    <cfRule type="cellIs" dxfId="97" priority="94" stopIfTrue="1" operator="greaterThan">
      <formula>2.91666666666667</formula>
    </cfRule>
  </conditionalFormatting>
  <conditionalFormatting sqref="AE80">
    <cfRule type="cellIs" dxfId="96" priority="93" stopIfTrue="1" operator="greaterThan">
      <formula>2.91666666666667</formula>
    </cfRule>
  </conditionalFormatting>
  <conditionalFormatting sqref="AE88">
    <cfRule type="cellIs" dxfId="95" priority="92" stopIfTrue="1" operator="greaterThan">
      <formula>2.91666666666667</formula>
    </cfRule>
  </conditionalFormatting>
  <conditionalFormatting sqref="AE96">
    <cfRule type="cellIs" dxfId="94" priority="91" stopIfTrue="1" operator="greaterThan">
      <formula>2.91666666666667</formula>
    </cfRule>
  </conditionalFormatting>
  <conditionalFormatting sqref="AE104">
    <cfRule type="cellIs" dxfId="93" priority="90" stopIfTrue="1" operator="greaterThan">
      <formula>2.91666666666667</formula>
    </cfRule>
  </conditionalFormatting>
  <conditionalFormatting sqref="AE112">
    <cfRule type="cellIs" dxfId="92" priority="89" stopIfTrue="1" operator="greaterThan">
      <formula>2.91666666666667</formula>
    </cfRule>
  </conditionalFormatting>
  <conditionalFormatting sqref="AE120">
    <cfRule type="cellIs" dxfId="91" priority="88" stopIfTrue="1" operator="greaterThan">
      <formula>2.91666666666667</formula>
    </cfRule>
  </conditionalFormatting>
  <conditionalFormatting sqref="AE128">
    <cfRule type="cellIs" dxfId="90" priority="87" stopIfTrue="1" operator="greaterThan">
      <formula>2.91666666666667</formula>
    </cfRule>
  </conditionalFormatting>
  <conditionalFormatting sqref="AF128">
    <cfRule type="cellIs" dxfId="89" priority="22" stopIfTrue="1" operator="equal">
      <formula>$AE$128</formula>
    </cfRule>
    <cfRule type="cellIs" dxfId="88" priority="23" stopIfTrue="1" operator="greaterThan">
      <formula>$AE$128</formula>
    </cfRule>
    <cfRule type="cellIs" dxfId="87" priority="85" stopIfTrue="1" operator="equal">
      <formula>$AE$8</formula>
    </cfRule>
    <cfRule type="cellIs" dxfId="86" priority="86" stopIfTrue="1" operator="greaterThan">
      <formula>$AE$8</formula>
    </cfRule>
  </conditionalFormatting>
  <conditionalFormatting sqref="AE136">
    <cfRule type="cellIs" dxfId="85" priority="84" stopIfTrue="1" operator="greaterThan">
      <formula>2.91666666666667</formula>
    </cfRule>
  </conditionalFormatting>
  <conditionalFormatting sqref="AE144">
    <cfRule type="cellIs" dxfId="84" priority="83" stopIfTrue="1" operator="greaterThan">
      <formula>2.91666666666667</formula>
    </cfRule>
  </conditionalFormatting>
  <conditionalFormatting sqref="AE152">
    <cfRule type="cellIs" dxfId="83" priority="82" stopIfTrue="1" operator="greaterThan">
      <formula>2.91666666666667</formula>
    </cfRule>
  </conditionalFormatting>
  <conditionalFormatting sqref="AE160">
    <cfRule type="cellIs" dxfId="82" priority="81" stopIfTrue="1" operator="greaterThan">
      <formula>2.91666666666667</formula>
    </cfRule>
  </conditionalFormatting>
  <conditionalFormatting sqref="AE168">
    <cfRule type="cellIs" dxfId="81" priority="80" stopIfTrue="1" operator="greaterThan">
      <formula>2.91666666666667</formula>
    </cfRule>
  </conditionalFormatting>
  <conditionalFormatting sqref="AF168">
    <cfRule type="cellIs" dxfId="80" priority="32" stopIfTrue="1" operator="equal">
      <formula>$AE$168</formula>
    </cfRule>
    <cfRule type="cellIs" dxfId="79" priority="33" stopIfTrue="1" operator="greaterThan">
      <formula>$AE$168</formula>
    </cfRule>
    <cfRule type="cellIs" dxfId="78" priority="78" stopIfTrue="1" operator="equal">
      <formula>$AE$8</formula>
    </cfRule>
    <cfRule type="cellIs" dxfId="77" priority="79" stopIfTrue="1" operator="greaterThan">
      <formula>$AE$8</formula>
    </cfRule>
  </conditionalFormatting>
  <conditionalFormatting sqref="AE176">
    <cfRule type="cellIs" dxfId="76" priority="77" stopIfTrue="1" operator="greaterThan">
      <formula>2.91666666666667</formula>
    </cfRule>
  </conditionalFormatting>
  <conditionalFormatting sqref="AE184">
    <cfRule type="cellIs" dxfId="75" priority="76" stopIfTrue="1" operator="greaterThan">
      <formula>2.91666666666667</formula>
    </cfRule>
  </conditionalFormatting>
  <conditionalFormatting sqref="AE192">
    <cfRule type="cellIs" dxfId="74" priority="75" stopIfTrue="1" operator="greaterThan">
      <formula>2.91666666666667</formula>
    </cfRule>
  </conditionalFormatting>
  <conditionalFormatting sqref="AE200">
    <cfRule type="cellIs" dxfId="73" priority="74" stopIfTrue="1" operator="greaterThan">
      <formula>2.91666666666667</formula>
    </cfRule>
  </conditionalFormatting>
  <conditionalFormatting sqref="AE208">
    <cfRule type="cellIs" dxfId="72" priority="73" stopIfTrue="1" operator="greaterThan">
      <formula>2.91666666666667</formula>
    </cfRule>
  </conditionalFormatting>
  <conditionalFormatting sqref="AE216">
    <cfRule type="cellIs" dxfId="71" priority="72" stopIfTrue="1" operator="greaterThan">
      <formula>2.91666666666667</formula>
    </cfRule>
  </conditionalFormatting>
  <conditionalFormatting sqref="AE224">
    <cfRule type="cellIs" dxfId="70" priority="71" stopIfTrue="1" operator="greaterThan">
      <formula>2.91666666666667</formula>
    </cfRule>
  </conditionalFormatting>
  <conditionalFormatting sqref="AE232">
    <cfRule type="cellIs" dxfId="69" priority="70" stopIfTrue="1" operator="greaterThan">
      <formula>2.91666666666667</formula>
    </cfRule>
  </conditionalFormatting>
  <conditionalFormatting sqref="AF16">
    <cfRule type="cellIs" dxfId="68" priority="68" stopIfTrue="1" operator="equal">
      <formula>$AE$16</formula>
    </cfRule>
    <cfRule type="cellIs" dxfId="67" priority="69" stopIfTrue="1" operator="greaterThan">
      <formula>$AE$16</formula>
    </cfRule>
  </conditionalFormatting>
  <conditionalFormatting sqref="AF24">
    <cfRule type="cellIs" dxfId="66" priority="66" stopIfTrue="1" operator="equal">
      <formula>$AE$24</formula>
    </cfRule>
    <cfRule type="cellIs" dxfId="65" priority="67" stopIfTrue="1" operator="greaterThan">
      <formula>$AE$24</formula>
    </cfRule>
  </conditionalFormatting>
  <conditionalFormatting sqref="AF32">
    <cfRule type="cellIs" dxfId="64" priority="64" stopIfTrue="1" operator="equal">
      <formula>$AE$32</formula>
    </cfRule>
    <cfRule type="cellIs" dxfId="63" priority="65" stopIfTrue="1" operator="greaterThan">
      <formula>$AE$32</formula>
    </cfRule>
  </conditionalFormatting>
  <conditionalFormatting sqref="AF40">
    <cfRule type="cellIs" dxfId="62" priority="62" stopIfTrue="1" operator="equal">
      <formula>$AE$40</formula>
    </cfRule>
    <cfRule type="cellIs" dxfId="61" priority="63" stopIfTrue="1" operator="greaterThan">
      <formula>$AE$40</formula>
    </cfRule>
  </conditionalFormatting>
  <conditionalFormatting sqref="AF48">
    <cfRule type="cellIs" dxfId="60" priority="60" stopIfTrue="1" operator="equal">
      <formula>$AE$48</formula>
    </cfRule>
    <cfRule type="cellIs" dxfId="59" priority="61" stopIfTrue="1" operator="greaterThan">
      <formula>$AE$48</formula>
    </cfRule>
  </conditionalFormatting>
  <conditionalFormatting sqref="AF56">
    <cfRule type="cellIs" dxfId="58" priority="58" stopIfTrue="1" operator="equal">
      <formula>$AE$56</formula>
    </cfRule>
    <cfRule type="cellIs" dxfId="57" priority="59" stopIfTrue="1" operator="greaterThan">
      <formula>$AE$56</formula>
    </cfRule>
  </conditionalFormatting>
  <conditionalFormatting sqref="AF64">
    <cfRule type="cellIs" dxfId="56" priority="56" stopIfTrue="1" operator="equal">
      <formula>$AE$64</formula>
    </cfRule>
    <cfRule type="cellIs" dxfId="55" priority="57" stopIfTrue="1" operator="greaterThan">
      <formula>$AE$64</formula>
    </cfRule>
  </conditionalFormatting>
  <conditionalFormatting sqref="AF72">
    <cfRule type="cellIs" dxfId="54" priority="54" stopIfTrue="1" operator="equal">
      <formula>$AE$72</formula>
    </cfRule>
    <cfRule type="cellIs" dxfId="53" priority="55" stopIfTrue="1" operator="greaterThan">
      <formula>$AE$72</formula>
    </cfRule>
  </conditionalFormatting>
  <conditionalFormatting sqref="AF80">
    <cfRule type="cellIs" dxfId="52" priority="52" stopIfTrue="1" operator="equal">
      <formula>$AE$80</formula>
    </cfRule>
    <cfRule type="cellIs" dxfId="51" priority="53" stopIfTrue="1" operator="greaterThan">
      <formula>$AE$80</formula>
    </cfRule>
  </conditionalFormatting>
  <conditionalFormatting sqref="AF88">
    <cfRule type="cellIs" dxfId="50" priority="50" stopIfTrue="1" operator="equal">
      <formula>$AE$88</formula>
    </cfRule>
    <cfRule type="cellIs" dxfId="49" priority="51" stopIfTrue="1" operator="greaterThan">
      <formula>$AE$88</formula>
    </cfRule>
  </conditionalFormatting>
  <conditionalFormatting sqref="AF232">
    <cfRule type="cellIs" dxfId="48" priority="48" stopIfTrue="1" operator="equal">
      <formula>$AE$232</formula>
    </cfRule>
    <cfRule type="cellIs" dxfId="47" priority="49" stopIfTrue="1" operator="greaterThan">
      <formula>$AE$232</formula>
    </cfRule>
  </conditionalFormatting>
  <conditionalFormatting sqref="AF224">
    <cfRule type="cellIs" dxfId="46" priority="46" stopIfTrue="1" operator="equal">
      <formula>$AE$224</formula>
    </cfRule>
    <cfRule type="cellIs" dxfId="45" priority="47" stopIfTrue="1" operator="greaterThan">
      <formula>$AE$224</formula>
    </cfRule>
  </conditionalFormatting>
  <conditionalFormatting sqref="AF216">
    <cfRule type="cellIs" dxfId="44" priority="44" stopIfTrue="1" operator="equal">
      <formula>$AE$216</formula>
    </cfRule>
    <cfRule type="cellIs" dxfId="43" priority="45" stopIfTrue="1" operator="greaterThan">
      <formula>$AE$216</formula>
    </cfRule>
  </conditionalFormatting>
  <conditionalFormatting sqref="AF208">
    <cfRule type="cellIs" dxfId="42" priority="42" stopIfTrue="1" operator="equal">
      <formula>$AE$208</formula>
    </cfRule>
    <cfRule type="cellIs" dxfId="41" priority="43" stopIfTrue="1" operator="greaterThan">
      <formula>$AE$208</formula>
    </cfRule>
  </conditionalFormatting>
  <conditionalFormatting sqref="AF200">
    <cfRule type="cellIs" dxfId="40" priority="40" stopIfTrue="1" operator="equal">
      <formula>$AE$200</formula>
    </cfRule>
    <cfRule type="cellIs" dxfId="39" priority="41" stopIfTrue="1" operator="greaterThan">
      <formula>$AE$200</formula>
    </cfRule>
  </conditionalFormatting>
  <conditionalFormatting sqref="AF192">
    <cfRule type="cellIs" dxfId="38" priority="38" stopIfTrue="1" operator="equal">
      <formula>$AE$192</formula>
    </cfRule>
    <cfRule type="cellIs" dxfId="37" priority="39" stopIfTrue="1" operator="greaterThan">
      <formula>$AE$192</formula>
    </cfRule>
  </conditionalFormatting>
  <conditionalFormatting sqref="AF184">
    <cfRule type="cellIs" dxfId="36" priority="36" stopIfTrue="1" operator="equal">
      <formula>$AE$184</formula>
    </cfRule>
    <cfRule type="cellIs" dxfId="35" priority="37" stopIfTrue="1" operator="greaterThan">
      <formula>$AE$184</formula>
    </cfRule>
  </conditionalFormatting>
  <conditionalFormatting sqref="AF176">
    <cfRule type="cellIs" dxfId="34" priority="34" stopIfTrue="1" operator="equal">
      <formula>$AE$176</formula>
    </cfRule>
    <cfRule type="cellIs" dxfId="33" priority="35" stopIfTrue="1" operator="greaterThan">
      <formula>$AE$176</formula>
    </cfRule>
  </conditionalFormatting>
  <conditionalFormatting sqref="AF160">
    <cfRule type="cellIs" dxfId="32" priority="30" stopIfTrue="1" operator="equal">
      <formula>$AE$160</formula>
    </cfRule>
    <cfRule type="cellIs" dxfId="31" priority="31" stopIfTrue="1" operator="greaterThan">
      <formula>$AE$160</formula>
    </cfRule>
  </conditionalFormatting>
  <conditionalFormatting sqref="AF152">
    <cfRule type="cellIs" dxfId="30" priority="28" stopIfTrue="1" operator="equal">
      <formula>$AE$152</formula>
    </cfRule>
    <cfRule type="cellIs" dxfId="29" priority="29" stopIfTrue="1" operator="greaterThan">
      <formula>$AE$152</formula>
    </cfRule>
  </conditionalFormatting>
  <conditionalFormatting sqref="AF144">
    <cfRule type="cellIs" dxfId="28" priority="26" stopIfTrue="1" operator="equal">
      <formula>$AE$144</formula>
    </cfRule>
    <cfRule type="cellIs" dxfId="27" priority="27" stopIfTrue="1" operator="greaterThan">
      <formula>$AE$144</formula>
    </cfRule>
  </conditionalFormatting>
  <conditionalFormatting sqref="AF136">
    <cfRule type="cellIs" dxfId="26" priority="24" stopIfTrue="1" operator="equal">
      <formula>$AE$136</formula>
    </cfRule>
    <cfRule type="cellIs" dxfId="25" priority="25" stopIfTrue="1" operator="greaterThan">
      <formula>$AE$136</formula>
    </cfRule>
  </conditionalFormatting>
  <conditionalFormatting sqref="AF120">
    <cfRule type="cellIs" dxfId="24" priority="20" stopIfTrue="1" operator="equal">
      <formula>$AE$120</formula>
    </cfRule>
    <cfRule type="cellIs" dxfId="23" priority="21" stopIfTrue="1" operator="greaterThan">
      <formula>$AE$120</formula>
    </cfRule>
  </conditionalFormatting>
  <conditionalFormatting sqref="AF112">
    <cfRule type="cellIs" dxfId="22" priority="18" stopIfTrue="1" operator="equal">
      <formula>$AE$112</formula>
    </cfRule>
    <cfRule type="cellIs" dxfId="21" priority="19" stopIfTrue="1" operator="greaterThan">
      <formula>$AE$112</formula>
    </cfRule>
  </conditionalFormatting>
  <conditionalFormatting sqref="AF104">
    <cfRule type="cellIs" dxfId="20" priority="16" stopIfTrue="1" operator="equal">
      <formula>$AE$104</formula>
    </cfRule>
    <cfRule type="cellIs" dxfId="19" priority="17" stopIfTrue="1" operator="greaterThan">
      <formula>$AE$104</formula>
    </cfRule>
  </conditionalFormatting>
  <conditionalFormatting sqref="AF96">
    <cfRule type="cellIs" dxfId="18" priority="14" stopIfTrue="1" operator="equal">
      <formula>$AE$96</formula>
    </cfRule>
    <cfRule type="cellIs" dxfId="17" priority="15" stopIfTrue="1" operator="greaterThan">
      <formula>$AE$96</formula>
    </cfRule>
  </conditionalFormatting>
  <conditionalFormatting sqref="E8 E16 I16 I8 M8 M16 Q8 Q16 U16 U8 Y8 Y16 AC8 AC16 AC24 Y24 U24 Q24 M24 I24 E24 E32 I32 M32 Q32 U32 Y32 AC32 AC40 AC48 Y40 Y48 U40 U48 Q40 Q48 M40 I40 E40 E48 I48 M48 E56 I56 M56 Q56 U56 Y56 AC56 E64 I64 M64 Q64 U64 Y64 AC64 E72 I72 M72 Q72 U72 Y72 AC72 E80 I80 M80 Q80 U80 Y80 AC80 E88 I88 M88 Q88 U88 Y88 AC88 E96 I96 M96 Q96 U96 Y96 AC96 AC104 Y104 U104 Q104 M104 I104 E104 E112 I112 M112 Q112 U112 Y112 AC112 E120 I120 M120 Q120 U120 Y120 AC120 E128 I128 M128 Q128 U128 Y128 AC128 E136 I136 M136 Q136 U136 Y136 AC136 E144 I144 M144 Q144 U144 Y144 AC144 E152 I152 M152 Q152 U152 Y152 AC152 E160 I160 M160 Q160 U160 Y160 AC160 E168 I168 M168 Q168 U168 Y168 AC168 E176 I176 M176 Q176 U176 Y176 AC176 E184 I184 M184 Q184 U184 Y184 AC184 E192 I192 M192 Q192 U192 Y192 AC192 E200 I200 M200 Q200 U200 Y200 AC200 E208 I208 M208 Q208 U208 Y208 AC208 E216 I216 M216 Q216 U216 Y216 AC216 E224 I224 M224 Q224 U224 Y224 AC224 E232 I232 M232 Q232 U232 Y232 AC232">
    <cfRule type="cellIs" dxfId="16" priority="13" stopIfTrue="1" operator="greaterThan">
      <formula>0.416666666666667</formula>
    </cfRule>
  </conditionalFormatting>
  <conditionalFormatting sqref="AE240">
    <cfRule type="cellIs" dxfId="15" priority="12" stopIfTrue="1" operator="greaterThan">
      <formula>2.91666666666667</formula>
    </cfRule>
  </conditionalFormatting>
  <conditionalFormatting sqref="AF240">
    <cfRule type="cellIs" dxfId="14" priority="10" stopIfTrue="1" operator="equal">
      <formula>$AE$232</formula>
    </cfRule>
    <cfRule type="cellIs" dxfId="13" priority="11" stopIfTrue="1" operator="greaterThan">
      <formula>$AE$232</formula>
    </cfRule>
  </conditionalFormatting>
  <conditionalFormatting sqref="E240 I240 M240 Q240 U240 Y240 AC240">
    <cfRule type="cellIs" dxfId="12" priority="9" stopIfTrue="1" operator="greaterThan">
      <formula>0.416666666666667</formula>
    </cfRule>
  </conditionalFormatting>
  <conditionalFormatting sqref="AE248">
    <cfRule type="cellIs" dxfId="11" priority="8" stopIfTrue="1" operator="greaterThan">
      <formula>2.91666666666667</formula>
    </cfRule>
  </conditionalFormatting>
  <conditionalFormatting sqref="AF248">
    <cfRule type="cellIs" dxfId="10" priority="6" stopIfTrue="1" operator="equal">
      <formula>$AE$232</formula>
    </cfRule>
    <cfRule type="cellIs" dxfId="9" priority="7" stopIfTrue="1" operator="greaterThan">
      <formula>$AE$232</formula>
    </cfRule>
  </conditionalFormatting>
  <conditionalFormatting sqref="E248 I248 M248 Q248 U248 Y248 AC248">
    <cfRule type="cellIs" dxfId="8" priority="5" stopIfTrue="1" operator="greaterThan">
      <formula>0.416666666666667</formula>
    </cfRule>
  </conditionalFormatting>
  <conditionalFormatting sqref="AE256">
    <cfRule type="cellIs" dxfId="7" priority="4" stopIfTrue="1" operator="greaterThan">
      <formula>2.91666666666667</formula>
    </cfRule>
  </conditionalFormatting>
  <conditionalFormatting sqref="AF256">
    <cfRule type="cellIs" dxfId="6" priority="2" stopIfTrue="1" operator="equal">
      <formula>$AE$232</formula>
    </cfRule>
    <cfRule type="cellIs" dxfId="5" priority="3" stopIfTrue="1" operator="greaterThan">
      <formula>$AE$232</formula>
    </cfRule>
  </conditionalFormatting>
  <conditionalFormatting sqref="E256 I256 M256 Q256 U256 Y256 AC256">
    <cfRule type="cellIs" dxfId="4" priority="1" stopIfTrue="1" operator="greaterThan">
      <formula>0.416666666666667</formula>
    </cfRule>
  </conditionalFormatting>
  <printOptions horizontalCentered="1" verticalCentered="1"/>
  <pageMargins left="0.19685039370078741" right="0.19685039370078741" top="0.74803149606299213" bottom="0.43307086614173229" header="0.55118110236220474" footer="0.19685039370078741"/>
  <pageSetup paperSize="9" scale="65" orientation="landscape" horizontalDpi="300" verticalDpi="300" r:id="rId1"/>
  <headerFooter alignWithMargins="0">
    <oddHeader>&amp;C&amp;"Arial,Bold"&amp;12DRIVING HOURS - HITCHIN</oddHeader>
    <oddFooter>&amp;C  page &amp;P of &amp;N&amp;R&amp;F&amp;L&amp;"Calibri"&amp;11&amp;K000000&amp;D_x000D_&amp;1#&amp;"Calibri"&amp;10&amp;K000000Classified: RMG – Internal</oddFooter>
  </headerFooter>
  <rowBreaks count="5" manualBreakCount="5">
    <brk id="50" max="65535" man="1"/>
    <brk id="98" max="65535" man="1"/>
    <brk id="146" max="65535" man="1"/>
    <brk id="194" max="65535" man="1"/>
    <brk id="242" max="65535"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W364"/>
  <sheetViews>
    <sheetView showGridLines="0" tabSelected="1" workbookViewId="0">
      <pane xSplit="2" ySplit="2" topLeftCell="C3" activePane="bottomRight" state="frozen"/>
      <selection pane="bottomRight" activeCell="A3" sqref="A3:A10"/>
      <selection pane="bottomLeft" activeCell="V15" sqref="V15"/>
      <selection pane="topRight" activeCell="V15" sqref="V15"/>
    </sheetView>
  </sheetViews>
  <sheetFormatPr defaultColWidth="9.140625" defaultRowHeight="12.75"/>
  <cols>
    <col min="1" max="1" width="9.140625" style="13"/>
    <col min="2" max="2" width="20.28515625" style="13" customWidth="1"/>
    <col min="3" max="3" width="7.85546875" style="13" customWidth="1"/>
    <col min="4" max="5" width="7.7109375" style="13" customWidth="1"/>
    <col min="6" max="7" width="7.7109375" style="34" customWidth="1"/>
    <col min="8" max="8" width="7.7109375" style="13" customWidth="1"/>
    <col min="9" max="9" width="7.7109375" style="34" customWidth="1"/>
    <col min="10" max="10" width="7.85546875" style="34" customWidth="1"/>
    <col min="11" max="11" width="7.7109375" style="13" customWidth="1"/>
    <col min="12" max="13" width="7.7109375" style="34" customWidth="1"/>
    <col min="14" max="14" width="7.7109375" style="13" customWidth="1"/>
    <col min="15" max="16" width="7.7109375" style="34" customWidth="1"/>
    <col min="17" max="17" width="7.7109375" style="13" customWidth="1"/>
    <col min="18" max="22" width="7.7109375" style="34" customWidth="1"/>
    <col min="23" max="23" width="7.7109375" style="13" customWidth="1"/>
    <col min="24" max="16384" width="9.140625" style="13"/>
  </cols>
  <sheetData>
    <row r="1" spans="1:23">
      <c r="A1" s="14" t="s">
        <v>40</v>
      </c>
      <c r="B1" s="14"/>
      <c r="C1" s="162" t="s">
        <v>15</v>
      </c>
      <c r="D1" s="163"/>
      <c r="E1" s="164"/>
      <c r="F1" s="46" t="s">
        <v>16</v>
      </c>
      <c r="G1" s="47"/>
      <c r="H1" s="55"/>
      <c r="I1" s="162" t="s">
        <v>17</v>
      </c>
      <c r="J1" s="163"/>
      <c r="K1" s="164"/>
      <c r="L1" s="46" t="s">
        <v>18</v>
      </c>
      <c r="M1" s="47"/>
      <c r="N1" s="55"/>
      <c r="O1" s="162" t="s">
        <v>19</v>
      </c>
      <c r="P1" s="163"/>
      <c r="Q1" s="164"/>
      <c r="R1" s="46" t="s">
        <v>20</v>
      </c>
      <c r="S1" s="47" t="s">
        <v>39</v>
      </c>
      <c r="T1" s="55"/>
      <c r="U1" s="162" t="s">
        <v>21</v>
      </c>
      <c r="V1" s="163"/>
      <c r="W1" s="164"/>
    </row>
    <row r="2" spans="1:23" ht="38.25">
      <c r="A2" s="19" t="s">
        <v>41</v>
      </c>
      <c r="B2" s="165" t="s">
        <v>42</v>
      </c>
      <c r="C2" s="66" t="s">
        <v>43</v>
      </c>
      <c r="D2" s="166" t="s">
        <v>44</v>
      </c>
      <c r="E2" s="67" t="s">
        <v>45</v>
      </c>
      <c r="F2" s="40" t="s">
        <v>43</v>
      </c>
      <c r="G2" s="19" t="s">
        <v>44</v>
      </c>
      <c r="H2" s="41" t="s">
        <v>45</v>
      </c>
      <c r="I2" s="66" t="s">
        <v>43</v>
      </c>
      <c r="J2" s="166" t="s">
        <v>44</v>
      </c>
      <c r="K2" s="67" t="s">
        <v>45</v>
      </c>
      <c r="L2" s="40" t="s">
        <v>43</v>
      </c>
      <c r="M2" s="19" t="s">
        <v>44</v>
      </c>
      <c r="N2" s="41" t="s">
        <v>45</v>
      </c>
      <c r="O2" s="66" t="s">
        <v>43</v>
      </c>
      <c r="P2" s="166" t="s">
        <v>44</v>
      </c>
      <c r="Q2" s="67" t="s">
        <v>45</v>
      </c>
      <c r="R2" s="40" t="s">
        <v>43</v>
      </c>
      <c r="S2" s="19" t="s">
        <v>44</v>
      </c>
      <c r="T2" s="41" t="s">
        <v>45</v>
      </c>
      <c r="U2" s="66" t="s">
        <v>43</v>
      </c>
      <c r="V2" s="166" t="s">
        <v>44</v>
      </c>
      <c r="W2" s="67" t="s">
        <v>45</v>
      </c>
    </row>
    <row r="3" spans="1:23">
      <c r="A3" s="25"/>
      <c r="B3" s="65"/>
      <c r="C3" s="149"/>
      <c r="D3" s="68"/>
      <c r="E3" s="69"/>
      <c r="F3" s="153"/>
      <c r="G3" s="154"/>
      <c r="H3" s="155"/>
      <c r="I3" s="149"/>
      <c r="J3" s="68"/>
      <c r="K3" s="69"/>
      <c r="L3" s="153"/>
      <c r="M3" s="154"/>
      <c r="N3" s="155"/>
      <c r="O3" s="149"/>
      <c r="P3" s="68"/>
      <c r="Q3" s="69"/>
      <c r="R3" s="54"/>
      <c r="S3" s="28"/>
      <c r="T3" s="56"/>
      <c r="U3" s="149"/>
      <c r="V3" s="68"/>
      <c r="W3" s="69"/>
    </row>
    <row r="4" spans="1:23">
      <c r="A4" s="156"/>
      <c r="B4" s="65"/>
      <c r="C4" s="149"/>
      <c r="D4" s="68"/>
      <c r="E4" s="69"/>
      <c r="F4" s="153"/>
      <c r="G4" s="154"/>
      <c r="H4" s="155"/>
      <c r="I4" s="149"/>
      <c r="J4" s="68"/>
      <c r="K4" s="69"/>
      <c r="L4" s="153"/>
      <c r="M4" s="154"/>
      <c r="N4" s="155"/>
      <c r="O4" s="149"/>
      <c r="P4" s="68"/>
      <c r="Q4" s="69"/>
      <c r="R4" s="54"/>
      <c r="S4" s="28"/>
      <c r="T4" s="56"/>
      <c r="U4" s="149"/>
      <c r="V4" s="68"/>
      <c r="W4" s="69"/>
    </row>
    <row r="5" spans="1:23">
      <c r="A5" s="156"/>
      <c r="B5" s="152"/>
      <c r="C5" s="149"/>
      <c r="D5" s="68"/>
      <c r="E5" s="69"/>
      <c r="F5" s="48"/>
      <c r="G5" s="28"/>
      <c r="H5" s="42"/>
      <c r="I5" s="149"/>
      <c r="J5" s="68"/>
      <c r="K5" s="69"/>
      <c r="L5" s="48"/>
      <c r="M5" s="28"/>
      <c r="N5" s="42"/>
      <c r="O5" s="149"/>
      <c r="P5" s="68"/>
      <c r="Q5" s="69"/>
      <c r="R5" s="54"/>
      <c r="S5" s="28"/>
      <c r="T5" s="56"/>
      <c r="U5" s="149"/>
      <c r="V5" s="68"/>
      <c r="W5" s="69"/>
    </row>
    <row r="6" spans="1:23">
      <c r="A6" s="25"/>
      <c r="B6" s="65"/>
      <c r="C6" s="149"/>
      <c r="D6" s="68"/>
      <c r="E6" s="69"/>
      <c r="F6" s="153"/>
      <c r="G6" s="154"/>
      <c r="H6" s="155"/>
      <c r="I6" s="149"/>
      <c r="J6" s="68"/>
      <c r="K6" s="69"/>
      <c r="L6" s="153"/>
      <c r="M6" s="154"/>
      <c r="N6" s="155"/>
      <c r="O6" s="149"/>
      <c r="P6" s="68"/>
      <c r="Q6" s="69"/>
      <c r="R6" s="54"/>
      <c r="S6" s="28"/>
      <c r="T6" s="56"/>
      <c r="U6" s="149"/>
      <c r="V6" s="68"/>
      <c r="W6" s="69"/>
    </row>
    <row r="7" spans="1:23">
      <c r="A7" s="26"/>
      <c r="B7" s="152"/>
      <c r="C7" s="149"/>
      <c r="D7" s="68"/>
      <c r="E7" s="69"/>
      <c r="F7" s="48"/>
      <c r="G7" s="29"/>
      <c r="H7" s="42"/>
      <c r="I7" s="149"/>
      <c r="J7" s="150"/>
      <c r="K7" s="69"/>
      <c r="L7" s="48"/>
      <c r="M7" s="29"/>
      <c r="N7" s="42"/>
      <c r="O7" s="149"/>
      <c r="P7" s="150"/>
      <c r="Q7" s="69"/>
      <c r="R7" s="54"/>
      <c r="S7" s="28"/>
      <c r="T7" s="56"/>
      <c r="U7" s="149"/>
      <c r="V7" s="68"/>
      <c r="W7" s="69"/>
    </row>
    <row r="8" spans="1:23">
      <c r="A8" s="157"/>
      <c r="B8" s="152"/>
      <c r="C8" s="149"/>
      <c r="D8" s="68"/>
      <c r="E8" s="69"/>
      <c r="F8" s="48"/>
      <c r="G8" s="28"/>
      <c r="H8" s="42"/>
      <c r="I8" s="149"/>
      <c r="J8" s="68"/>
      <c r="K8" s="69"/>
      <c r="L8" s="153"/>
      <c r="M8" s="154"/>
      <c r="N8" s="155"/>
      <c r="O8" s="149"/>
      <c r="P8" s="68"/>
      <c r="Q8" s="69"/>
      <c r="R8" s="54"/>
      <c r="S8" s="28"/>
      <c r="T8" s="56"/>
      <c r="U8" s="70"/>
      <c r="V8" s="68"/>
      <c r="W8" s="69"/>
    </row>
    <row r="9" spans="1:23">
      <c r="A9" s="157"/>
      <c r="B9" s="152"/>
      <c r="C9" s="70"/>
      <c r="D9" s="68"/>
      <c r="E9" s="69"/>
      <c r="F9" s="48"/>
      <c r="G9" s="28"/>
      <c r="H9" s="42"/>
      <c r="I9" s="70"/>
      <c r="J9" s="68"/>
      <c r="K9" s="69"/>
      <c r="L9" s="158"/>
      <c r="M9" s="154"/>
      <c r="N9" s="155"/>
      <c r="O9" s="70"/>
      <c r="P9" s="68"/>
      <c r="Q9" s="69"/>
      <c r="R9" s="54"/>
      <c r="S9" s="28"/>
      <c r="T9" s="56"/>
      <c r="U9" s="70"/>
      <c r="V9" s="68"/>
      <c r="W9" s="69"/>
    </row>
    <row r="10" spans="1:23">
      <c r="A10" s="157"/>
      <c r="B10" s="152"/>
      <c r="C10" s="70"/>
      <c r="D10" s="68"/>
      <c r="E10" s="69"/>
      <c r="F10" s="48"/>
      <c r="G10" s="28"/>
      <c r="H10" s="42"/>
      <c r="I10" s="70"/>
      <c r="J10" s="68"/>
      <c r="K10" s="69"/>
      <c r="L10" s="158"/>
      <c r="M10" s="154"/>
      <c r="N10" s="155"/>
      <c r="O10" s="70"/>
      <c r="P10" s="68"/>
      <c r="Q10" s="69"/>
      <c r="R10" s="54"/>
      <c r="S10" s="28"/>
      <c r="T10" s="56"/>
      <c r="U10" s="70"/>
      <c r="V10" s="68"/>
      <c r="W10" s="69"/>
    </row>
    <row r="11" spans="1:23">
      <c r="A11" s="157"/>
      <c r="B11" s="152"/>
      <c r="C11" s="70"/>
      <c r="D11" s="68"/>
      <c r="E11" s="69"/>
      <c r="F11" s="48"/>
      <c r="G11" s="28"/>
      <c r="H11" s="42"/>
      <c r="I11" s="70"/>
      <c r="J11" s="68"/>
      <c r="K11" s="69"/>
      <c r="L11" s="158"/>
      <c r="M11" s="154"/>
      <c r="N11" s="155"/>
      <c r="O11" s="70"/>
      <c r="P11" s="68"/>
      <c r="Q11" s="69"/>
      <c r="R11" s="54"/>
      <c r="S11" s="28"/>
      <c r="T11" s="56"/>
      <c r="U11" s="149"/>
      <c r="V11" s="150"/>
      <c r="W11" s="69"/>
    </row>
    <row r="12" spans="1:23">
      <c r="A12" s="157"/>
      <c r="B12" s="152"/>
      <c r="C12" s="70"/>
      <c r="D12" s="68"/>
      <c r="E12" s="69"/>
      <c r="F12" s="48"/>
      <c r="G12" s="28"/>
      <c r="H12" s="42"/>
      <c r="I12" s="70"/>
      <c r="J12" s="68"/>
      <c r="K12" s="69"/>
      <c r="L12" s="158"/>
      <c r="M12" s="154"/>
      <c r="N12" s="155"/>
      <c r="O12" s="70"/>
      <c r="P12" s="68"/>
      <c r="Q12" s="69"/>
      <c r="R12" s="54"/>
      <c r="S12" s="28"/>
      <c r="T12" s="56"/>
      <c r="U12" s="149"/>
      <c r="V12" s="150"/>
      <c r="W12" s="69"/>
    </row>
    <row r="13" spans="1:23">
      <c r="A13" s="157"/>
      <c r="B13" s="152"/>
      <c r="C13" s="149"/>
      <c r="D13" s="150"/>
      <c r="E13" s="69"/>
      <c r="F13" s="48"/>
      <c r="G13" s="28"/>
      <c r="H13" s="42"/>
      <c r="I13" s="149"/>
      <c r="J13" s="150"/>
      <c r="K13" s="69"/>
      <c r="L13" s="158"/>
      <c r="M13" s="154"/>
      <c r="N13" s="155"/>
      <c r="O13" s="70"/>
      <c r="P13" s="68"/>
      <c r="Q13" s="69"/>
      <c r="R13" s="54"/>
      <c r="S13" s="28"/>
      <c r="T13" s="56"/>
      <c r="U13" s="149"/>
      <c r="V13" s="150"/>
      <c r="W13" s="69"/>
    </row>
    <row r="14" spans="1:23">
      <c r="A14" s="157"/>
      <c r="B14" s="152"/>
      <c r="C14" s="149"/>
      <c r="D14" s="150"/>
      <c r="E14" s="69"/>
      <c r="F14" s="48"/>
      <c r="G14" s="28"/>
      <c r="H14" s="42"/>
      <c r="I14" s="149"/>
      <c r="J14" s="150"/>
      <c r="K14" s="69"/>
      <c r="L14" s="158"/>
      <c r="M14" s="154"/>
      <c r="N14" s="155"/>
      <c r="O14" s="149"/>
      <c r="P14" s="150"/>
      <c r="Q14" s="69"/>
      <c r="R14" s="54"/>
      <c r="S14" s="28"/>
      <c r="T14" s="56"/>
      <c r="U14" s="149"/>
      <c r="V14" s="150"/>
      <c r="W14" s="69"/>
    </row>
    <row r="15" spans="1:23">
      <c r="A15" s="157"/>
      <c r="B15" s="152"/>
      <c r="C15" s="149"/>
      <c r="D15" s="150"/>
      <c r="E15" s="69"/>
      <c r="F15" s="48"/>
      <c r="G15" s="28"/>
      <c r="H15" s="42"/>
      <c r="I15" s="149"/>
      <c r="J15" s="150"/>
      <c r="K15" s="69"/>
      <c r="L15" s="153"/>
      <c r="M15" s="159"/>
      <c r="N15" s="155"/>
      <c r="O15" s="149"/>
      <c r="P15" s="150"/>
      <c r="Q15" s="69"/>
      <c r="R15" s="54"/>
      <c r="S15" s="28"/>
      <c r="T15" s="56"/>
      <c r="U15" s="149"/>
      <c r="V15" s="150"/>
      <c r="W15" s="69"/>
    </row>
    <row r="16" spans="1:23">
      <c r="A16" s="25"/>
      <c r="B16" s="65"/>
      <c r="C16" s="149"/>
      <c r="D16" s="150"/>
      <c r="E16" s="69"/>
      <c r="F16" s="48"/>
      <c r="G16" s="28"/>
      <c r="H16" s="42"/>
      <c r="I16" s="149"/>
      <c r="J16" s="150"/>
      <c r="K16" s="69"/>
      <c r="L16" s="153"/>
      <c r="M16" s="159"/>
      <c r="N16" s="155"/>
      <c r="O16" s="149"/>
      <c r="P16" s="150"/>
      <c r="Q16" s="69"/>
      <c r="R16" s="54"/>
      <c r="S16" s="28"/>
      <c r="T16" s="56"/>
      <c r="U16" s="70"/>
      <c r="V16" s="68"/>
      <c r="W16" s="69"/>
    </row>
    <row r="17" spans="1:23">
      <c r="A17" s="157"/>
      <c r="B17" s="65"/>
      <c r="C17" s="149"/>
      <c r="D17" s="68"/>
      <c r="E17" s="69"/>
      <c r="F17" s="48"/>
      <c r="G17" s="28"/>
      <c r="H17" s="42"/>
      <c r="I17" s="149"/>
      <c r="J17" s="68"/>
      <c r="K17" s="69"/>
      <c r="L17" s="54"/>
      <c r="M17" s="28"/>
      <c r="N17" s="42"/>
      <c r="O17" s="149"/>
      <c r="P17" s="68"/>
      <c r="Q17" s="69"/>
      <c r="R17" s="54"/>
      <c r="S17" s="28"/>
      <c r="T17" s="56"/>
      <c r="U17" s="149"/>
      <c r="V17" s="150"/>
      <c r="W17" s="69"/>
    </row>
    <row r="18" spans="1:23">
      <c r="A18" s="27"/>
      <c r="B18" s="65"/>
      <c r="C18" s="149"/>
      <c r="D18" s="150"/>
      <c r="E18" s="69"/>
      <c r="F18" s="48"/>
      <c r="G18" s="28"/>
      <c r="H18" s="42"/>
      <c r="I18" s="149"/>
      <c r="J18" s="150"/>
      <c r="K18" s="69"/>
      <c r="L18" s="160"/>
      <c r="M18" s="161"/>
      <c r="N18" s="56"/>
      <c r="O18" s="149"/>
      <c r="P18" s="150"/>
      <c r="Q18" s="69"/>
      <c r="R18" s="54"/>
      <c r="S18" s="28"/>
      <c r="T18" s="56"/>
      <c r="U18" s="149"/>
      <c r="V18" s="150"/>
      <c r="W18" s="69"/>
    </row>
    <row r="19" spans="1:23">
      <c r="A19" s="27"/>
      <c r="B19" s="65"/>
      <c r="C19" s="149"/>
      <c r="D19" s="150"/>
      <c r="E19" s="69"/>
      <c r="F19" s="48"/>
      <c r="G19" s="28"/>
      <c r="H19" s="42"/>
      <c r="I19" s="149"/>
      <c r="J19" s="150"/>
      <c r="K19" s="69"/>
      <c r="L19" s="160"/>
      <c r="M19" s="161"/>
      <c r="N19" s="56"/>
      <c r="O19" s="149"/>
      <c r="P19" s="150"/>
      <c r="Q19" s="69"/>
      <c r="R19" s="54"/>
      <c r="S19" s="28"/>
      <c r="T19" s="56"/>
      <c r="U19" s="149"/>
      <c r="V19" s="150"/>
      <c r="W19" s="69"/>
    </row>
    <row r="20" spans="1:23">
      <c r="A20" s="25"/>
      <c r="B20" s="65"/>
      <c r="C20" s="149"/>
      <c r="D20" s="150"/>
      <c r="E20" s="69"/>
      <c r="F20" s="48"/>
      <c r="G20" s="28"/>
      <c r="H20" s="42"/>
      <c r="I20" s="149"/>
      <c r="J20" s="150"/>
      <c r="K20" s="69"/>
      <c r="L20" s="160"/>
      <c r="M20" s="161"/>
      <c r="N20" s="56"/>
      <c r="O20" s="149"/>
      <c r="P20" s="150"/>
      <c r="Q20" s="69"/>
      <c r="R20" s="54"/>
      <c r="S20" s="28"/>
      <c r="T20" s="56"/>
      <c r="U20" s="149"/>
      <c r="V20" s="68"/>
      <c r="W20" s="69"/>
    </row>
    <row r="21" spans="1:23">
      <c r="A21" s="25"/>
      <c r="B21" s="65"/>
      <c r="C21" s="149"/>
      <c r="D21" s="150"/>
      <c r="E21" s="69"/>
      <c r="F21" s="48"/>
      <c r="G21" s="28"/>
      <c r="H21" s="42"/>
      <c r="I21" s="149"/>
      <c r="J21" s="150"/>
      <c r="K21" s="69"/>
      <c r="L21" s="160"/>
      <c r="M21" s="161"/>
      <c r="N21" s="56"/>
      <c r="O21" s="149"/>
      <c r="P21" s="150"/>
      <c r="Q21" s="69"/>
      <c r="R21" s="54"/>
      <c r="S21" s="28"/>
      <c r="T21" s="56"/>
      <c r="U21" s="149"/>
      <c r="V21" s="150"/>
      <c r="W21" s="69"/>
    </row>
    <row r="22" spans="1:23">
      <c r="A22" s="25"/>
      <c r="B22" s="65"/>
      <c r="C22" s="149"/>
      <c r="D22" s="150"/>
      <c r="E22" s="69"/>
      <c r="F22" s="48"/>
      <c r="G22" s="28"/>
      <c r="H22" s="42"/>
      <c r="I22" s="149"/>
      <c r="J22" s="150"/>
      <c r="K22" s="69"/>
      <c r="L22" s="160"/>
      <c r="M22" s="161"/>
      <c r="N22" s="56"/>
      <c r="O22" s="149"/>
      <c r="P22" s="150"/>
      <c r="Q22" s="69"/>
      <c r="R22" s="54"/>
      <c r="S22" s="28"/>
      <c r="T22" s="56"/>
      <c r="U22" s="149"/>
      <c r="V22" s="68"/>
      <c r="W22" s="69"/>
    </row>
    <row r="23" spans="1:23">
      <c r="A23" s="25"/>
      <c r="B23" s="65"/>
      <c r="C23" s="149"/>
      <c r="D23" s="150"/>
      <c r="E23" s="69"/>
      <c r="F23" s="48"/>
      <c r="G23" s="28"/>
      <c r="H23" s="42"/>
      <c r="I23" s="149"/>
      <c r="J23" s="150"/>
      <c r="K23" s="69"/>
      <c r="L23" s="54"/>
      <c r="M23" s="28"/>
      <c r="N23" s="42"/>
      <c r="O23" s="149"/>
      <c r="P23" s="150"/>
      <c r="Q23" s="69"/>
      <c r="R23" s="54"/>
      <c r="S23" s="28"/>
      <c r="T23" s="56"/>
      <c r="U23" s="149"/>
      <c r="V23" s="150"/>
      <c r="W23" s="69"/>
    </row>
    <row r="24" spans="1:23">
      <c r="A24" s="25"/>
      <c r="B24" s="65"/>
      <c r="C24" s="149"/>
      <c r="D24" s="150"/>
      <c r="E24" s="69"/>
      <c r="F24" s="48"/>
      <c r="G24" s="28"/>
      <c r="H24" s="42"/>
      <c r="I24" s="149"/>
      <c r="J24" s="150"/>
      <c r="K24" s="69"/>
      <c r="L24" s="54"/>
      <c r="M24" s="28"/>
      <c r="N24" s="42"/>
      <c r="O24" s="149"/>
      <c r="P24" s="150"/>
      <c r="Q24" s="69"/>
      <c r="R24" s="54"/>
      <c r="S24" s="28"/>
      <c r="T24" s="56"/>
      <c r="U24" s="149"/>
      <c r="V24" s="150"/>
      <c r="W24" s="69"/>
    </row>
    <row r="25" spans="1:23">
      <c r="A25" s="25"/>
      <c r="B25" s="65"/>
      <c r="C25" s="149"/>
      <c r="D25" s="150"/>
      <c r="E25" s="69"/>
      <c r="F25" s="48"/>
      <c r="G25" s="28"/>
      <c r="H25" s="42"/>
      <c r="I25" s="149"/>
      <c r="J25" s="150"/>
      <c r="K25" s="69"/>
      <c r="L25" s="54"/>
      <c r="M25" s="28"/>
      <c r="N25" s="42"/>
      <c r="O25" s="149"/>
      <c r="P25" s="150"/>
      <c r="Q25" s="69"/>
      <c r="R25" s="54"/>
      <c r="S25" s="28"/>
      <c r="T25" s="56"/>
      <c r="U25" s="149"/>
      <c r="V25" s="150"/>
      <c r="W25" s="69"/>
    </row>
    <row r="26" spans="1:23">
      <c r="A26" s="25"/>
      <c r="B26" s="65"/>
      <c r="C26" s="149"/>
      <c r="D26" s="150"/>
      <c r="E26" s="69"/>
      <c r="F26" s="48"/>
      <c r="G26" s="28"/>
      <c r="H26" s="42"/>
      <c r="I26" s="149"/>
      <c r="J26" s="150"/>
      <c r="K26" s="69"/>
      <c r="L26" s="54"/>
      <c r="M26" s="28"/>
      <c r="N26" s="42"/>
      <c r="O26" s="149"/>
      <c r="P26" s="150"/>
      <c r="Q26" s="69"/>
      <c r="R26" s="54"/>
      <c r="S26" s="28"/>
      <c r="T26" s="56"/>
      <c r="U26" s="149"/>
      <c r="V26" s="150"/>
      <c r="W26" s="69"/>
    </row>
    <row r="27" spans="1:23">
      <c r="A27" s="25"/>
      <c r="B27" s="65"/>
      <c r="C27" s="149"/>
      <c r="D27" s="150"/>
      <c r="E27" s="69"/>
      <c r="F27" s="48"/>
      <c r="G27" s="28"/>
      <c r="H27" s="42"/>
      <c r="I27" s="149"/>
      <c r="J27" s="150"/>
      <c r="K27" s="69"/>
      <c r="L27" s="54"/>
      <c r="M27" s="28"/>
      <c r="N27" s="42"/>
      <c r="O27" s="149"/>
      <c r="P27" s="150"/>
      <c r="Q27" s="69"/>
      <c r="R27" s="54"/>
      <c r="S27" s="28"/>
      <c r="T27" s="56"/>
      <c r="U27" s="149"/>
      <c r="V27" s="150"/>
      <c r="W27" s="69"/>
    </row>
    <row r="28" spans="1:23">
      <c r="A28" s="25"/>
      <c r="B28" s="65"/>
      <c r="C28" s="149"/>
      <c r="D28" s="150"/>
      <c r="E28" s="69"/>
      <c r="F28" s="48"/>
      <c r="G28" s="28"/>
      <c r="H28" s="42"/>
      <c r="I28" s="149"/>
      <c r="J28" s="150"/>
      <c r="K28" s="69"/>
      <c r="L28" s="54"/>
      <c r="M28" s="28"/>
      <c r="N28" s="42"/>
      <c r="O28" s="149"/>
      <c r="P28" s="150"/>
      <c r="Q28" s="69"/>
      <c r="R28" s="54"/>
      <c r="S28" s="28"/>
      <c r="T28" s="56"/>
      <c r="U28" s="149"/>
      <c r="V28" s="150"/>
      <c r="W28" s="69"/>
    </row>
    <row r="29" spans="1:23">
      <c r="A29" s="25"/>
      <c r="B29" s="65"/>
      <c r="C29" s="149"/>
      <c r="D29" s="150"/>
      <c r="E29" s="69"/>
      <c r="F29" s="48"/>
      <c r="G29" s="28"/>
      <c r="H29" s="42"/>
      <c r="I29" s="149"/>
      <c r="J29" s="150"/>
      <c r="K29" s="69"/>
      <c r="L29" s="54"/>
      <c r="M29" s="28"/>
      <c r="N29" s="42"/>
      <c r="O29" s="149"/>
      <c r="P29" s="150"/>
      <c r="Q29" s="69"/>
      <c r="R29" s="54"/>
      <c r="S29" s="28"/>
      <c r="T29" s="56"/>
      <c r="U29" s="149"/>
      <c r="V29" s="150"/>
      <c r="W29" s="69"/>
    </row>
    <row r="30" spans="1:23">
      <c r="A30" s="25"/>
      <c r="B30" s="65"/>
      <c r="C30" s="149"/>
      <c r="D30" s="150"/>
      <c r="E30" s="69"/>
      <c r="F30" s="48"/>
      <c r="G30" s="28"/>
      <c r="H30" s="42"/>
      <c r="I30" s="149"/>
      <c r="J30" s="150"/>
      <c r="K30" s="69"/>
      <c r="L30" s="54"/>
      <c r="M30" s="28"/>
      <c r="N30" s="42"/>
      <c r="O30" s="149"/>
      <c r="P30" s="150"/>
      <c r="Q30" s="69"/>
      <c r="R30" s="54"/>
      <c r="S30" s="28"/>
      <c r="T30" s="56"/>
      <c r="U30" s="149"/>
      <c r="V30" s="150"/>
      <c r="W30" s="69"/>
    </row>
    <row r="31" spans="1:23">
      <c r="A31" s="25"/>
      <c r="B31" s="65"/>
      <c r="C31" s="149"/>
      <c r="D31" s="150"/>
      <c r="E31" s="69"/>
      <c r="F31" s="48"/>
      <c r="G31" s="28"/>
      <c r="H31" s="42"/>
      <c r="I31" s="149"/>
      <c r="J31" s="150"/>
      <c r="K31" s="69"/>
      <c r="L31" s="54"/>
      <c r="M31" s="28"/>
      <c r="N31" s="42"/>
      <c r="O31" s="149"/>
      <c r="P31" s="150"/>
      <c r="Q31" s="69"/>
      <c r="R31" s="54"/>
      <c r="S31" s="28"/>
      <c r="T31" s="56"/>
      <c r="U31" s="149"/>
      <c r="V31" s="150"/>
      <c r="W31" s="69"/>
    </row>
    <row r="32" spans="1:23">
      <c r="A32" s="25"/>
      <c r="B32" s="65"/>
      <c r="C32" s="149"/>
      <c r="D32" s="150"/>
      <c r="E32" s="69"/>
      <c r="F32" s="48"/>
      <c r="G32" s="28"/>
      <c r="H32" s="42"/>
      <c r="I32" s="149"/>
      <c r="J32" s="150"/>
      <c r="K32" s="69"/>
      <c r="L32" s="54"/>
      <c r="M32" s="28"/>
      <c r="N32" s="42"/>
      <c r="O32" s="149"/>
      <c r="P32" s="150"/>
      <c r="Q32" s="69"/>
      <c r="R32" s="54"/>
      <c r="S32" s="28"/>
      <c r="T32" s="56"/>
      <c r="U32" s="149"/>
      <c r="V32" s="150"/>
      <c r="W32" s="69"/>
    </row>
    <row r="33" spans="1:23">
      <c r="A33" s="25"/>
      <c r="B33" s="65"/>
      <c r="C33" s="149"/>
      <c r="D33" s="150"/>
      <c r="E33" s="69"/>
      <c r="F33" s="48"/>
      <c r="G33" s="28"/>
      <c r="H33" s="42"/>
      <c r="I33" s="149"/>
      <c r="J33" s="150"/>
      <c r="K33" s="69"/>
      <c r="L33" s="54"/>
      <c r="M33" s="28"/>
      <c r="N33" s="42"/>
      <c r="O33" s="149"/>
      <c r="P33" s="150"/>
      <c r="Q33" s="69"/>
      <c r="R33" s="54"/>
      <c r="S33" s="28"/>
      <c r="T33" s="56"/>
      <c r="U33" s="149"/>
      <c r="V33" s="150"/>
      <c r="W33" s="69"/>
    </row>
    <row r="34" spans="1:23">
      <c r="A34" s="25"/>
      <c r="B34" s="65"/>
      <c r="C34" s="149"/>
      <c r="D34" s="150"/>
      <c r="E34" s="69"/>
      <c r="F34" s="48"/>
      <c r="G34" s="28"/>
      <c r="H34" s="42"/>
      <c r="I34" s="149"/>
      <c r="J34" s="150"/>
      <c r="K34" s="69"/>
      <c r="L34" s="54"/>
      <c r="M34" s="28"/>
      <c r="N34" s="42"/>
      <c r="O34" s="149"/>
      <c r="P34" s="150"/>
      <c r="Q34" s="69"/>
      <c r="R34" s="54"/>
      <c r="S34" s="28"/>
      <c r="T34" s="56"/>
      <c r="U34" s="149"/>
      <c r="V34" s="150"/>
      <c r="W34" s="69"/>
    </row>
    <row r="35" spans="1:23">
      <c r="A35" s="25"/>
      <c r="B35" s="65"/>
      <c r="C35" s="149"/>
      <c r="D35" s="150"/>
      <c r="E35" s="69"/>
      <c r="F35" s="48"/>
      <c r="G35" s="28"/>
      <c r="H35" s="42"/>
      <c r="I35" s="149"/>
      <c r="J35" s="150"/>
      <c r="K35" s="69"/>
      <c r="L35" s="54"/>
      <c r="M35" s="28"/>
      <c r="N35" s="42"/>
      <c r="O35" s="149"/>
      <c r="P35" s="150"/>
      <c r="Q35" s="69"/>
      <c r="R35" s="54"/>
      <c r="S35" s="28"/>
      <c r="T35" s="56"/>
      <c r="U35" s="149"/>
      <c r="V35" s="150"/>
      <c r="W35" s="69"/>
    </row>
    <row r="36" spans="1:23">
      <c r="A36" s="25"/>
      <c r="B36" s="65"/>
      <c r="C36" s="149"/>
      <c r="D36" s="150"/>
      <c r="E36" s="69"/>
      <c r="F36" s="48"/>
      <c r="G36" s="28"/>
      <c r="H36" s="42"/>
      <c r="I36" s="149"/>
      <c r="J36" s="150"/>
      <c r="K36" s="69"/>
      <c r="L36" s="54"/>
      <c r="M36" s="28"/>
      <c r="N36" s="42"/>
      <c r="O36" s="149"/>
      <c r="P36" s="150"/>
      <c r="Q36" s="69"/>
      <c r="R36" s="54"/>
      <c r="S36" s="28"/>
      <c r="T36" s="56"/>
      <c r="U36" s="149"/>
      <c r="V36" s="150"/>
      <c r="W36" s="69"/>
    </row>
    <row r="37" spans="1:23">
      <c r="A37" s="25"/>
      <c r="B37" s="65"/>
      <c r="C37" s="149"/>
      <c r="D37" s="150"/>
      <c r="E37" s="69"/>
      <c r="F37" s="48"/>
      <c r="G37" s="28"/>
      <c r="H37" s="42"/>
      <c r="I37" s="149"/>
      <c r="J37" s="150"/>
      <c r="K37" s="69"/>
      <c r="L37" s="54"/>
      <c r="M37" s="28"/>
      <c r="N37" s="42"/>
      <c r="O37" s="149"/>
      <c r="P37" s="150"/>
      <c r="Q37" s="69"/>
      <c r="R37" s="54"/>
      <c r="S37" s="28"/>
      <c r="T37" s="56"/>
      <c r="U37" s="149"/>
      <c r="V37" s="150"/>
      <c r="W37" s="69"/>
    </row>
    <row r="38" spans="1:23">
      <c r="A38" s="25"/>
      <c r="B38" s="65"/>
      <c r="C38" s="149"/>
      <c r="D38" s="150"/>
      <c r="E38" s="69"/>
      <c r="F38" s="48"/>
      <c r="G38" s="28"/>
      <c r="H38" s="42"/>
      <c r="I38" s="149"/>
      <c r="J38" s="150"/>
      <c r="K38" s="69"/>
      <c r="L38" s="54"/>
      <c r="M38" s="28"/>
      <c r="N38" s="42"/>
      <c r="O38" s="149"/>
      <c r="P38" s="150"/>
      <c r="Q38" s="69"/>
      <c r="R38" s="54"/>
      <c r="S38" s="28"/>
      <c r="T38" s="56"/>
      <c r="U38" s="149"/>
      <c r="V38" s="150"/>
      <c r="W38" s="69"/>
    </row>
    <row r="39" spans="1:23">
      <c r="A39" s="25"/>
      <c r="B39" s="65"/>
      <c r="C39" s="149"/>
      <c r="D39" s="150"/>
      <c r="E39" s="69"/>
      <c r="F39" s="48"/>
      <c r="G39" s="28"/>
      <c r="H39" s="42"/>
      <c r="I39" s="149"/>
      <c r="J39" s="150"/>
      <c r="K39" s="69"/>
      <c r="L39" s="54"/>
      <c r="M39" s="28"/>
      <c r="N39" s="42"/>
      <c r="O39" s="149"/>
      <c r="P39" s="150"/>
      <c r="Q39" s="69"/>
      <c r="R39" s="54"/>
      <c r="S39" s="28"/>
      <c r="T39" s="56"/>
      <c r="U39" s="149"/>
      <c r="V39" s="150"/>
      <c r="W39" s="69"/>
    </row>
    <row r="40" spans="1:23">
      <c r="A40" s="25"/>
      <c r="B40" s="65"/>
      <c r="C40" s="149"/>
      <c r="D40" s="150"/>
      <c r="E40" s="69"/>
      <c r="F40" s="48"/>
      <c r="G40" s="28"/>
      <c r="H40" s="42"/>
      <c r="I40" s="149"/>
      <c r="J40" s="150"/>
      <c r="K40" s="69"/>
      <c r="L40" s="54"/>
      <c r="M40" s="28"/>
      <c r="N40" s="42"/>
      <c r="O40" s="149"/>
      <c r="P40" s="150"/>
      <c r="Q40" s="69"/>
      <c r="R40" s="54"/>
      <c r="S40" s="28"/>
      <c r="T40" s="56"/>
      <c r="U40" s="149"/>
      <c r="V40" s="150"/>
      <c r="W40" s="69"/>
    </row>
    <row r="41" spans="1:23">
      <c r="A41" s="25"/>
      <c r="B41" s="65"/>
      <c r="C41" s="149"/>
      <c r="D41" s="150"/>
      <c r="E41" s="69"/>
      <c r="F41" s="48"/>
      <c r="G41" s="28"/>
      <c r="H41" s="42"/>
      <c r="I41" s="149"/>
      <c r="J41" s="150"/>
      <c r="K41" s="69"/>
      <c r="L41" s="54"/>
      <c r="M41" s="28"/>
      <c r="N41" s="42"/>
      <c r="O41" s="149"/>
      <c r="P41" s="150"/>
      <c r="Q41" s="69"/>
      <c r="R41" s="54"/>
      <c r="S41" s="28"/>
      <c r="T41" s="56"/>
      <c r="U41" s="149"/>
      <c r="V41" s="150"/>
      <c r="W41" s="69"/>
    </row>
    <row r="42" spans="1:23">
      <c r="A42" s="25"/>
      <c r="B42" s="65"/>
      <c r="C42" s="149"/>
      <c r="D42" s="150"/>
      <c r="E42" s="69"/>
      <c r="F42" s="48"/>
      <c r="G42" s="28"/>
      <c r="H42" s="42"/>
      <c r="I42" s="149"/>
      <c r="J42" s="150"/>
      <c r="K42" s="69"/>
      <c r="L42" s="54"/>
      <c r="M42" s="28"/>
      <c r="N42" s="42"/>
      <c r="O42" s="149"/>
      <c r="P42" s="150"/>
      <c r="Q42" s="69"/>
      <c r="R42" s="54"/>
      <c r="S42" s="28"/>
      <c r="T42" s="56"/>
      <c r="U42" s="149"/>
      <c r="V42" s="150"/>
      <c r="W42" s="69"/>
    </row>
    <row r="43" spans="1:23">
      <c r="A43" s="25"/>
      <c r="B43" s="65"/>
      <c r="C43" s="149"/>
      <c r="D43" s="150"/>
      <c r="E43" s="69"/>
      <c r="F43" s="48"/>
      <c r="G43" s="28"/>
      <c r="H43" s="42"/>
      <c r="I43" s="149"/>
      <c r="J43" s="150"/>
      <c r="K43" s="69"/>
      <c r="L43" s="54"/>
      <c r="M43" s="28"/>
      <c r="N43" s="42"/>
      <c r="O43" s="149"/>
      <c r="P43" s="150"/>
      <c r="Q43" s="69"/>
      <c r="R43" s="54"/>
      <c r="S43" s="28"/>
      <c r="T43" s="56"/>
      <c r="U43" s="149"/>
      <c r="V43" s="150"/>
      <c r="W43" s="69"/>
    </row>
    <row r="44" spans="1:23">
      <c r="A44" s="25"/>
      <c r="B44" s="65"/>
      <c r="C44" s="149"/>
      <c r="D44" s="150"/>
      <c r="E44" s="69"/>
      <c r="F44" s="48"/>
      <c r="G44" s="28"/>
      <c r="H44" s="42"/>
      <c r="I44" s="149"/>
      <c r="J44" s="150"/>
      <c r="K44" s="69"/>
      <c r="L44" s="54"/>
      <c r="M44" s="28"/>
      <c r="N44" s="42"/>
      <c r="O44" s="149"/>
      <c r="P44" s="150"/>
      <c r="Q44" s="69"/>
      <c r="R44" s="54"/>
      <c r="S44" s="28"/>
      <c r="T44" s="56"/>
      <c r="U44" s="149"/>
      <c r="V44" s="150"/>
      <c r="W44" s="69"/>
    </row>
    <row r="45" spans="1:23">
      <c r="A45" s="25"/>
      <c r="B45" s="65"/>
      <c r="C45" s="149"/>
      <c r="D45" s="150"/>
      <c r="E45" s="69"/>
      <c r="F45" s="48"/>
      <c r="G45" s="28"/>
      <c r="H45" s="42"/>
      <c r="I45" s="149"/>
      <c r="J45" s="150"/>
      <c r="K45" s="69"/>
      <c r="L45" s="54"/>
      <c r="M45" s="28"/>
      <c r="N45" s="42"/>
      <c r="O45" s="149"/>
      <c r="P45" s="150"/>
      <c r="Q45" s="69"/>
      <c r="R45" s="54"/>
      <c r="S45" s="28"/>
      <c r="T45" s="56"/>
      <c r="U45" s="149"/>
      <c r="V45" s="150"/>
      <c r="W45" s="69"/>
    </row>
    <row r="46" spans="1:23">
      <c r="A46" s="25"/>
      <c r="B46" s="65"/>
      <c r="C46" s="149"/>
      <c r="D46" s="150"/>
      <c r="E46" s="69"/>
      <c r="F46" s="48"/>
      <c r="G46" s="28"/>
      <c r="H46" s="42"/>
      <c r="I46" s="149"/>
      <c r="J46" s="150"/>
      <c r="K46" s="69"/>
      <c r="L46" s="54"/>
      <c r="M46" s="28"/>
      <c r="N46" s="42"/>
      <c r="O46" s="149"/>
      <c r="P46" s="150"/>
      <c r="Q46" s="69"/>
      <c r="R46" s="54"/>
      <c r="S46" s="28"/>
      <c r="T46" s="56"/>
      <c r="U46" s="149"/>
      <c r="V46" s="150"/>
      <c r="W46" s="69"/>
    </row>
    <row r="47" spans="1:23">
      <c r="A47" s="25"/>
      <c r="B47" s="65"/>
      <c r="C47" s="149"/>
      <c r="D47" s="150"/>
      <c r="E47" s="69"/>
      <c r="F47" s="48"/>
      <c r="G47" s="28"/>
      <c r="H47" s="42"/>
      <c r="I47" s="149"/>
      <c r="J47" s="150"/>
      <c r="K47" s="69"/>
      <c r="L47" s="54"/>
      <c r="M47" s="28"/>
      <c r="N47" s="42"/>
      <c r="O47" s="149"/>
      <c r="P47" s="150"/>
      <c r="Q47" s="69"/>
      <c r="R47" s="54"/>
      <c r="S47" s="28"/>
      <c r="T47" s="56"/>
      <c r="U47" s="149"/>
      <c r="V47" s="150"/>
      <c r="W47" s="69"/>
    </row>
    <row r="48" spans="1:23">
      <c r="A48" s="25"/>
      <c r="B48" s="65"/>
      <c r="C48" s="149"/>
      <c r="D48" s="150"/>
      <c r="E48" s="69"/>
      <c r="F48" s="48"/>
      <c r="G48" s="28"/>
      <c r="H48" s="42"/>
      <c r="I48" s="149"/>
      <c r="J48" s="150"/>
      <c r="K48" s="69"/>
      <c r="L48" s="54"/>
      <c r="M48" s="28"/>
      <c r="N48" s="42"/>
      <c r="O48" s="149"/>
      <c r="P48" s="150"/>
      <c r="Q48" s="69"/>
      <c r="R48" s="54"/>
      <c r="S48" s="28"/>
      <c r="T48" s="56"/>
      <c r="U48" s="149"/>
      <c r="V48" s="150"/>
      <c r="W48" s="69"/>
    </row>
    <row r="49" spans="1:23">
      <c r="A49" s="25"/>
      <c r="B49" s="65"/>
      <c r="C49" s="149"/>
      <c r="D49" s="150"/>
      <c r="E49" s="69"/>
      <c r="F49" s="48"/>
      <c r="G49" s="28"/>
      <c r="H49" s="42"/>
      <c r="I49" s="149"/>
      <c r="J49" s="150"/>
      <c r="K49" s="69"/>
      <c r="L49" s="54"/>
      <c r="M49" s="28"/>
      <c r="N49" s="42"/>
      <c r="O49" s="149"/>
      <c r="P49" s="150"/>
      <c r="Q49" s="69"/>
      <c r="R49" s="54"/>
      <c r="S49" s="28"/>
      <c r="T49" s="56"/>
      <c r="U49" s="149"/>
      <c r="V49" s="150"/>
      <c r="W49" s="69"/>
    </row>
    <row r="50" spans="1:23">
      <c r="A50" s="25"/>
      <c r="B50" s="65"/>
      <c r="C50" s="149"/>
      <c r="D50" s="150"/>
      <c r="E50" s="69"/>
      <c r="F50" s="48"/>
      <c r="G50" s="28"/>
      <c r="H50" s="42"/>
      <c r="I50" s="149"/>
      <c r="J50" s="150"/>
      <c r="K50" s="69"/>
      <c r="L50" s="54"/>
      <c r="M50" s="28"/>
      <c r="N50" s="42"/>
      <c r="O50" s="149"/>
      <c r="P50" s="150"/>
      <c r="Q50" s="69"/>
      <c r="R50" s="54"/>
      <c r="S50" s="28"/>
      <c r="T50" s="56"/>
      <c r="U50" s="149"/>
      <c r="V50" s="150"/>
      <c r="W50" s="69"/>
    </row>
    <row r="51" spans="1:23">
      <c r="A51" s="25"/>
      <c r="B51" s="65"/>
      <c r="C51" s="149"/>
      <c r="D51" s="150"/>
      <c r="E51" s="69"/>
      <c r="F51" s="48"/>
      <c r="G51" s="28"/>
      <c r="H51" s="42"/>
      <c r="I51" s="149"/>
      <c r="J51" s="150"/>
      <c r="K51" s="69"/>
      <c r="L51" s="54"/>
      <c r="M51" s="28"/>
      <c r="N51" s="42"/>
      <c r="O51" s="149"/>
      <c r="P51" s="150"/>
      <c r="Q51" s="69"/>
      <c r="R51" s="54"/>
      <c r="S51" s="28"/>
      <c r="T51" s="56"/>
      <c r="U51" s="149"/>
      <c r="V51" s="150"/>
      <c r="W51" s="69"/>
    </row>
    <row r="52" spans="1:23">
      <c r="A52" s="25"/>
      <c r="B52" s="65"/>
      <c r="C52" s="149"/>
      <c r="D52" s="150"/>
      <c r="E52" s="69"/>
      <c r="F52" s="48"/>
      <c r="G52" s="28"/>
      <c r="H52" s="42"/>
      <c r="I52" s="149"/>
      <c r="J52" s="150"/>
      <c r="K52" s="69"/>
      <c r="L52" s="54"/>
      <c r="M52" s="28"/>
      <c r="N52" s="42"/>
      <c r="O52" s="149"/>
      <c r="P52" s="150"/>
      <c r="Q52" s="69"/>
      <c r="R52" s="54"/>
      <c r="S52" s="28"/>
      <c r="T52" s="56"/>
      <c r="U52" s="149"/>
      <c r="V52" s="150"/>
      <c r="W52" s="69"/>
    </row>
    <row r="53" spans="1:23">
      <c r="A53" s="25"/>
      <c r="B53" s="65"/>
      <c r="C53" s="149"/>
      <c r="D53" s="150"/>
      <c r="E53" s="69"/>
      <c r="F53" s="48"/>
      <c r="G53" s="28"/>
      <c r="H53" s="42"/>
      <c r="I53" s="149"/>
      <c r="J53" s="150"/>
      <c r="K53" s="69"/>
      <c r="L53" s="54"/>
      <c r="M53" s="28"/>
      <c r="N53" s="42"/>
      <c r="O53" s="149"/>
      <c r="P53" s="150"/>
      <c r="Q53" s="69"/>
      <c r="R53" s="54"/>
      <c r="S53" s="28"/>
      <c r="T53" s="56"/>
      <c r="U53" s="149"/>
      <c r="V53" s="150"/>
      <c r="W53" s="69"/>
    </row>
    <row r="54" spans="1:23">
      <c r="A54" s="25"/>
      <c r="B54" s="64"/>
      <c r="C54" s="149"/>
      <c r="D54" s="150"/>
      <c r="E54" s="69"/>
      <c r="F54" s="48"/>
      <c r="G54" s="28"/>
      <c r="H54" s="42"/>
      <c r="I54" s="149"/>
      <c r="J54" s="150"/>
      <c r="K54" s="69"/>
      <c r="L54" s="54"/>
      <c r="M54" s="28"/>
      <c r="N54" s="42"/>
      <c r="O54" s="149"/>
      <c r="P54" s="150"/>
      <c r="Q54" s="69"/>
      <c r="R54" s="54"/>
      <c r="S54" s="28"/>
      <c r="T54" s="56"/>
      <c r="U54" s="149"/>
      <c r="V54" s="150"/>
      <c r="W54" s="69"/>
    </row>
    <row r="55" spans="1:23">
      <c r="A55" s="25"/>
      <c r="B55" s="167"/>
      <c r="C55" s="149"/>
      <c r="D55" s="150"/>
      <c r="E55" s="69"/>
      <c r="F55" s="48"/>
      <c r="G55" s="28"/>
      <c r="H55" s="42"/>
      <c r="I55" s="149"/>
      <c r="J55" s="150"/>
      <c r="K55" s="69"/>
      <c r="L55" s="54"/>
      <c r="M55" s="28"/>
      <c r="N55" s="42"/>
      <c r="O55" s="149"/>
      <c r="P55" s="150"/>
      <c r="Q55" s="69"/>
      <c r="R55" s="54"/>
      <c r="S55" s="28"/>
      <c r="T55" s="56"/>
      <c r="U55" s="149"/>
      <c r="V55" s="150"/>
      <c r="W55" s="69"/>
    </row>
    <row r="56" spans="1:23">
      <c r="A56" s="25"/>
      <c r="B56" s="65"/>
      <c r="C56" s="149"/>
      <c r="D56" s="150"/>
      <c r="E56" s="69"/>
      <c r="F56" s="48"/>
      <c r="G56" s="28"/>
      <c r="H56" s="42"/>
      <c r="I56" s="149"/>
      <c r="J56" s="150"/>
      <c r="K56" s="69"/>
      <c r="L56" s="54"/>
      <c r="M56" s="28"/>
      <c r="N56" s="42"/>
      <c r="O56" s="149"/>
      <c r="P56" s="150"/>
      <c r="Q56" s="69"/>
      <c r="R56" s="54"/>
      <c r="S56" s="28"/>
      <c r="T56" s="56"/>
      <c r="U56" s="149"/>
      <c r="V56" s="150"/>
      <c r="W56" s="69"/>
    </row>
    <row r="57" spans="1:23">
      <c r="A57" s="27"/>
      <c r="B57" s="65"/>
      <c r="C57" s="149"/>
      <c r="D57" s="150"/>
      <c r="E57" s="69"/>
      <c r="F57" s="48"/>
      <c r="G57" s="28"/>
      <c r="H57" s="42"/>
      <c r="I57" s="149"/>
      <c r="J57" s="150"/>
      <c r="K57" s="69"/>
      <c r="L57" s="54"/>
      <c r="M57" s="28"/>
      <c r="N57" s="42"/>
      <c r="O57" s="149"/>
      <c r="P57" s="150"/>
      <c r="Q57" s="69"/>
      <c r="R57" s="54"/>
      <c r="S57" s="28"/>
      <c r="T57" s="56"/>
      <c r="U57" s="149"/>
      <c r="V57" s="150"/>
      <c r="W57" s="69"/>
    </row>
    <row r="58" spans="1:23">
      <c r="A58" s="27"/>
      <c r="B58" s="65"/>
      <c r="C58" s="149"/>
      <c r="D58" s="150"/>
      <c r="E58" s="69"/>
      <c r="F58" s="48"/>
      <c r="G58" s="28"/>
      <c r="H58" s="42"/>
      <c r="I58" s="149"/>
      <c r="J58" s="150"/>
      <c r="K58" s="69"/>
      <c r="L58" s="54"/>
      <c r="M58" s="28"/>
      <c r="N58" s="42"/>
      <c r="O58" s="149"/>
      <c r="P58" s="150"/>
      <c r="Q58" s="69"/>
      <c r="R58" s="54"/>
      <c r="S58" s="28"/>
      <c r="T58" s="56"/>
      <c r="U58" s="149"/>
      <c r="V58" s="150"/>
      <c r="W58" s="69"/>
    </row>
    <row r="59" spans="1:23">
      <c r="A59" s="25"/>
      <c r="B59" s="65"/>
      <c r="C59" s="149"/>
      <c r="D59" s="150"/>
      <c r="E59" s="69"/>
      <c r="F59" s="48"/>
      <c r="G59" s="28"/>
      <c r="H59" s="42"/>
      <c r="I59" s="149"/>
      <c r="J59" s="150"/>
      <c r="K59" s="69"/>
      <c r="L59" s="54"/>
      <c r="M59" s="28"/>
      <c r="N59" s="42"/>
      <c r="O59" s="149"/>
      <c r="P59" s="150"/>
      <c r="Q59" s="69"/>
      <c r="R59" s="54"/>
      <c r="S59" s="28"/>
      <c r="T59" s="56"/>
      <c r="U59" s="149"/>
      <c r="V59" s="150"/>
      <c r="W59" s="69"/>
    </row>
    <row r="60" spans="1:23">
      <c r="A60" s="25"/>
      <c r="B60" s="65"/>
      <c r="C60" s="149"/>
      <c r="D60" s="150"/>
      <c r="E60" s="69"/>
      <c r="F60" s="48"/>
      <c r="G60" s="28"/>
      <c r="H60" s="42"/>
      <c r="I60" s="149"/>
      <c r="J60" s="150"/>
      <c r="K60" s="69"/>
      <c r="L60" s="54"/>
      <c r="M60" s="28"/>
      <c r="N60" s="42"/>
      <c r="O60" s="149"/>
      <c r="P60" s="150"/>
      <c r="Q60" s="69"/>
      <c r="R60" s="54"/>
      <c r="S60" s="28"/>
      <c r="T60" s="56"/>
      <c r="U60" s="149"/>
      <c r="V60" s="150"/>
      <c r="W60" s="69"/>
    </row>
    <row r="61" spans="1:23">
      <c r="A61" s="27"/>
      <c r="B61" s="65"/>
      <c r="C61" s="149"/>
      <c r="D61" s="150"/>
      <c r="E61" s="69"/>
      <c r="F61" s="48"/>
      <c r="G61" s="28"/>
      <c r="H61" s="42"/>
      <c r="I61" s="149"/>
      <c r="J61" s="150"/>
      <c r="K61" s="69"/>
      <c r="L61" s="54"/>
      <c r="M61" s="28"/>
      <c r="N61" s="42"/>
      <c r="O61" s="149"/>
      <c r="P61" s="150"/>
      <c r="Q61" s="69"/>
      <c r="R61" s="54"/>
      <c r="S61" s="28"/>
      <c r="T61" s="56"/>
      <c r="U61" s="149"/>
      <c r="V61" s="150"/>
      <c r="W61" s="69"/>
    </row>
    <row r="62" spans="1:23">
      <c r="A62" s="25"/>
      <c r="B62" s="65"/>
      <c r="C62" s="149"/>
      <c r="D62" s="150"/>
      <c r="E62" s="69"/>
      <c r="F62" s="48"/>
      <c r="G62" s="28"/>
      <c r="H62" s="42"/>
      <c r="I62" s="149"/>
      <c r="J62" s="150"/>
      <c r="K62" s="69"/>
      <c r="L62" s="54"/>
      <c r="M62" s="28"/>
      <c r="N62" s="42"/>
      <c r="O62" s="149"/>
      <c r="P62" s="150"/>
      <c r="Q62" s="69"/>
      <c r="R62" s="54"/>
      <c r="S62" s="28"/>
      <c r="T62" s="56"/>
      <c r="U62" s="149"/>
      <c r="V62" s="150"/>
      <c r="W62" s="69"/>
    </row>
    <row r="63" spans="1:23">
      <c r="A63" s="27"/>
      <c r="B63" s="65"/>
      <c r="C63" s="149"/>
      <c r="D63" s="150"/>
      <c r="E63" s="69"/>
      <c r="F63" s="48"/>
      <c r="G63" s="28"/>
      <c r="H63" s="42"/>
      <c r="I63" s="149"/>
      <c r="J63" s="150"/>
      <c r="K63" s="69"/>
      <c r="L63" s="54"/>
      <c r="M63" s="28"/>
      <c r="N63" s="42"/>
      <c r="O63" s="149"/>
      <c r="P63" s="150"/>
      <c r="Q63" s="69"/>
      <c r="R63" s="54"/>
      <c r="S63" s="28"/>
      <c r="T63" s="56"/>
      <c r="U63" s="149"/>
      <c r="V63" s="150"/>
      <c r="W63" s="69"/>
    </row>
    <row r="64" spans="1:23">
      <c r="A64" s="27"/>
      <c r="B64" s="65"/>
      <c r="C64" s="149"/>
      <c r="D64" s="150"/>
      <c r="E64" s="69"/>
      <c r="F64" s="48"/>
      <c r="G64" s="28"/>
      <c r="H64" s="42"/>
      <c r="I64" s="149"/>
      <c r="J64" s="150"/>
      <c r="K64" s="69"/>
      <c r="L64" s="54"/>
      <c r="M64" s="28"/>
      <c r="N64" s="42"/>
      <c r="O64" s="149"/>
      <c r="P64" s="150"/>
      <c r="Q64" s="69"/>
      <c r="R64" s="54"/>
      <c r="S64" s="28"/>
      <c r="T64" s="56"/>
      <c r="U64" s="149"/>
      <c r="V64" s="150"/>
      <c r="W64" s="69"/>
    </row>
    <row r="65" spans="1:23">
      <c r="A65" s="27"/>
      <c r="B65" s="65"/>
      <c r="C65" s="149"/>
      <c r="D65" s="150"/>
      <c r="E65" s="69"/>
      <c r="F65" s="48"/>
      <c r="G65" s="28"/>
      <c r="H65" s="42"/>
      <c r="I65" s="149"/>
      <c r="J65" s="150"/>
      <c r="K65" s="69"/>
      <c r="L65" s="54"/>
      <c r="M65" s="28"/>
      <c r="N65" s="42"/>
      <c r="O65" s="149"/>
      <c r="P65" s="150"/>
      <c r="Q65" s="69"/>
      <c r="R65" s="54"/>
      <c r="S65" s="28"/>
      <c r="T65" s="56"/>
      <c r="U65" s="149"/>
      <c r="V65" s="150"/>
      <c r="W65" s="69"/>
    </row>
    <row r="66" spans="1:23">
      <c r="A66" s="27"/>
      <c r="B66" s="65"/>
      <c r="C66" s="149"/>
      <c r="D66" s="150"/>
      <c r="E66" s="69"/>
      <c r="F66" s="48"/>
      <c r="G66" s="28"/>
      <c r="H66" s="42"/>
      <c r="I66" s="149"/>
      <c r="J66" s="150"/>
      <c r="K66" s="69"/>
      <c r="L66" s="54"/>
      <c r="M66" s="28"/>
      <c r="N66" s="42"/>
      <c r="O66" s="149"/>
      <c r="P66" s="150"/>
      <c r="Q66" s="69"/>
      <c r="R66" s="54"/>
      <c r="S66" s="28"/>
      <c r="T66" s="56"/>
      <c r="U66" s="149"/>
      <c r="V66" s="150"/>
      <c r="W66" s="69"/>
    </row>
    <row r="67" spans="1:23">
      <c r="A67" s="27"/>
      <c r="B67" s="65"/>
      <c r="C67" s="149"/>
      <c r="D67" s="150"/>
      <c r="E67" s="69"/>
      <c r="F67" s="48"/>
      <c r="G67" s="28"/>
      <c r="H67" s="42"/>
      <c r="I67" s="149"/>
      <c r="J67" s="150"/>
      <c r="K67" s="69"/>
      <c r="L67" s="54"/>
      <c r="M67" s="28"/>
      <c r="N67" s="42"/>
      <c r="O67" s="149"/>
      <c r="P67" s="150"/>
      <c r="Q67" s="69"/>
      <c r="R67" s="54"/>
      <c r="S67" s="28"/>
      <c r="T67" s="56"/>
      <c r="U67" s="149"/>
      <c r="V67" s="150"/>
      <c r="W67" s="69"/>
    </row>
    <row r="68" spans="1:23">
      <c r="A68" s="25"/>
      <c r="B68" s="65"/>
      <c r="C68" s="149"/>
      <c r="D68" s="150"/>
      <c r="E68" s="69"/>
      <c r="F68" s="48"/>
      <c r="G68" s="28"/>
      <c r="H68" s="42"/>
      <c r="I68" s="149"/>
      <c r="J68" s="150"/>
      <c r="K68" s="69"/>
      <c r="L68" s="54"/>
      <c r="M68" s="28"/>
      <c r="N68" s="42"/>
      <c r="O68" s="149"/>
      <c r="P68" s="150"/>
      <c r="Q68" s="69"/>
      <c r="R68" s="54"/>
      <c r="S68" s="28"/>
      <c r="T68" s="56"/>
      <c r="U68" s="149"/>
      <c r="V68" s="150"/>
      <c r="W68" s="69"/>
    </row>
    <row r="69" spans="1:23">
      <c r="A69" s="27"/>
      <c r="B69" s="65"/>
      <c r="C69" s="149"/>
      <c r="D69" s="150"/>
      <c r="E69" s="69"/>
      <c r="F69" s="48"/>
      <c r="G69" s="28"/>
      <c r="H69" s="42"/>
      <c r="I69" s="149"/>
      <c r="J69" s="150"/>
      <c r="K69" s="69"/>
      <c r="L69" s="54"/>
      <c r="M69" s="28"/>
      <c r="N69" s="42"/>
      <c r="O69" s="149"/>
      <c r="P69" s="150"/>
      <c r="Q69" s="69"/>
      <c r="R69" s="54"/>
      <c r="S69" s="28"/>
      <c r="T69" s="56"/>
      <c r="U69" s="149"/>
      <c r="V69" s="150"/>
      <c r="W69" s="69"/>
    </row>
    <row r="70" spans="1:23">
      <c r="A70" s="27"/>
      <c r="B70" s="65"/>
      <c r="C70" s="149"/>
      <c r="D70" s="150"/>
      <c r="E70" s="69"/>
      <c r="F70" s="48"/>
      <c r="G70" s="28"/>
      <c r="H70" s="42"/>
      <c r="I70" s="149"/>
      <c r="J70" s="150"/>
      <c r="K70" s="69"/>
      <c r="L70" s="54"/>
      <c r="M70" s="28"/>
      <c r="N70" s="42"/>
      <c r="O70" s="149"/>
      <c r="P70" s="150"/>
      <c r="Q70" s="69"/>
      <c r="R70" s="54"/>
      <c r="S70" s="28"/>
      <c r="T70" s="56"/>
      <c r="U70" s="149"/>
      <c r="V70" s="150"/>
      <c r="W70" s="69"/>
    </row>
    <row r="71" spans="1:23">
      <c r="A71" s="27"/>
      <c r="B71" s="65"/>
      <c r="C71" s="149"/>
      <c r="D71" s="150"/>
      <c r="E71" s="69"/>
      <c r="F71" s="48"/>
      <c r="G71" s="28"/>
      <c r="H71" s="42"/>
      <c r="I71" s="149"/>
      <c r="J71" s="150"/>
      <c r="K71" s="69"/>
      <c r="L71" s="54"/>
      <c r="M71" s="28"/>
      <c r="N71" s="42"/>
      <c r="O71" s="149"/>
      <c r="P71" s="150"/>
      <c r="Q71" s="69"/>
      <c r="R71" s="54"/>
      <c r="S71" s="28"/>
      <c r="T71" s="56"/>
      <c r="U71" s="149"/>
      <c r="V71" s="150"/>
      <c r="W71" s="69"/>
    </row>
    <row r="72" spans="1:23">
      <c r="A72" s="27"/>
      <c r="B72" s="65"/>
      <c r="C72" s="149"/>
      <c r="D72" s="150"/>
      <c r="E72" s="69"/>
      <c r="F72" s="48"/>
      <c r="G72" s="28"/>
      <c r="H72" s="42"/>
      <c r="I72" s="149"/>
      <c r="J72" s="150"/>
      <c r="K72" s="69"/>
      <c r="L72" s="54"/>
      <c r="M72" s="28"/>
      <c r="N72" s="42"/>
      <c r="O72" s="149"/>
      <c r="P72" s="150"/>
      <c r="Q72" s="69"/>
      <c r="R72" s="54"/>
      <c r="S72" s="28"/>
      <c r="T72" s="56"/>
      <c r="U72" s="149"/>
      <c r="V72" s="150"/>
      <c r="W72" s="69"/>
    </row>
    <row r="73" spans="1:23">
      <c r="A73" s="27"/>
      <c r="B73" s="65"/>
      <c r="C73" s="149"/>
      <c r="D73" s="150"/>
      <c r="E73" s="69"/>
      <c r="F73" s="48"/>
      <c r="G73" s="28"/>
      <c r="H73" s="42"/>
      <c r="I73" s="149"/>
      <c r="J73" s="150"/>
      <c r="K73" s="69"/>
      <c r="L73" s="54"/>
      <c r="M73" s="28"/>
      <c r="N73" s="42"/>
      <c r="O73" s="149"/>
      <c r="P73" s="150"/>
      <c r="Q73" s="69"/>
      <c r="R73" s="54"/>
      <c r="S73" s="28"/>
      <c r="T73" s="56"/>
      <c r="U73" s="149"/>
      <c r="V73" s="150"/>
      <c r="W73" s="69"/>
    </row>
    <row r="74" spans="1:23">
      <c r="A74" s="27"/>
      <c r="B74" s="65"/>
      <c r="C74" s="149"/>
      <c r="D74" s="150"/>
      <c r="E74" s="69"/>
      <c r="F74" s="48"/>
      <c r="G74" s="28"/>
      <c r="H74" s="42"/>
      <c r="I74" s="149"/>
      <c r="J74" s="150"/>
      <c r="K74" s="69"/>
      <c r="L74" s="54"/>
      <c r="M74" s="28"/>
      <c r="N74" s="42"/>
      <c r="O74" s="149"/>
      <c r="P74" s="150"/>
      <c r="Q74" s="69"/>
      <c r="R74" s="54"/>
      <c r="S74" s="28"/>
      <c r="T74" s="56"/>
      <c r="U74" s="149"/>
      <c r="V74" s="150"/>
      <c r="W74" s="69"/>
    </row>
    <row r="75" spans="1:23">
      <c r="A75" s="27"/>
      <c r="B75" s="65"/>
      <c r="C75" s="149"/>
      <c r="D75" s="150"/>
      <c r="E75" s="69"/>
      <c r="F75" s="48"/>
      <c r="G75" s="28"/>
      <c r="H75" s="42"/>
      <c r="I75" s="149"/>
      <c r="J75" s="150"/>
      <c r="K75" s="69"/>
      <c r="L75" s="54"/>
      <c r="M75" s="28"/>
      <c r="N75" s="42"/>
      <c r="O75" s="149"/>
      <c r="P75" s="150"/>
      <c r="Q75" s="69"/>
      <c r="R75" s="54"/>
      <c r="S75" s="28"/>
      <c r="T75" s="56"/>
      <c r="U75" s="149"/>
      <c r="V75" s="150"/>
      <c r="W75" s="69"/>
    </row>
    <row r="76" spans="1:23">
      <c r="A76" s="27"/>
      <c r="B76" s="65"/>
      <c r="C76" s="149"/>
      <c r="D76" s="150"/>
      <c r="E76" s="69"/>
      <c r="F76" s="48"/>
      <c r="G76" s="28"/>
      <c r="H76" s="42"/>
      <c r="I76" s="149"/>
      <c r="J76" s="150"/>
      <c r="K76" s="69"/>
      <c r="L76" s="54"/>
      <c r="M76" s="28"/>
      <c r="N76" s="42"/>
      <c r="O76" s="149"/>
      <c r="P76" s="150"/>
      <c r="Q76" s="69"/>
      <c r="R76" s="54"/>
      <c r="S76" s="28"/>
      <c r="T76" s="56"/>
      <c r="U76" s="149"/>
      <c r="V76" s="150"/>
      <c r="W76" s="69"/>
    </row>
    <row r="77" spans="1:23">
      <c r="A77" s="27"/>
      <c r="B77" s="65"/>
      <c r="C77" s="149"/>
      <c r="D77" s="150"/>
      <c r="E77" s="69"/>
      <c r="F77" s="48"/>
      <c r="G77" s="28"/>
      <c r="H77" s="42"/>
      <c r="I77" s="149"/>
      <c r="J77" s="150"/>
      <c r="K77" s="69"/>
      <c r="L77" s="54"/>
      <c r="M77" s="28"/>
      <c r="N77" s="42"/>
      <c r="O77" s="149"/>
      <c r="P77" s="150"/>
      <c r="Q77" s="69"/>
      <c r="R77" s="54"/>
      <c r="S77" s="28"/>
      <c r="T77" s="56"/>
      <c r="U77" s="149"/>
      <c r="V77" s="150"/>
      <c r="W77" s="69"/>
    </row>
    <row r="78" spans="1:23">
      <c r="A78" s="27"/>
      <c r="B78" s="65"/>
      <c r="C78" s="149"/>
      <c r="D78" s="150"/>
      <c r="E78" s="69"/>
      <c r="F78" s="48"/>
      <c r="G78" s="28"/>
      <c r="H78" s="42"/>
      <c r="I78" s="149"/>
      <c r="J78" s="150"/>
      <c r="K78" s="69"/>
      <c r="L78" s="54"/>
      <c r="M78" s="28"/>
      <c r="N78" s="42"/>
      <c r="O78" s="149"/>
      <c r="P78" s="150"/>
      <c r="Q78" s="69"/>
      <c r="R78" s="54"/>
      <c r="S78" s="28"/>
      <c r="T78" s="56"/>
      <c r="U78" s="149"/>
      <c r="V78" s="150"/>
      <c r="W78" s="69"/>
    </row>
    <row r="79" spans="1:23">
      <c r="A79" s="27"/>
      <c r="B79" s="65"/>
      <c r="C79" s="149"/>
      <c r="D79" s="150"/>
      <c r="E79" s="69"/>
      <c r="F79" s="48"/>
      <c r="G79" s="28"/>
      <c r="H79" s="42"/>
      <c r="I79" s="149"/>
      <c r="J79" s="150"/>
      <c r="K79" s="69"/>
      <c r="L79" s="54"/>
      <c r="M79" s="28"/>
      <c r="N79" s="42"/>
      <c r="O79" s="149"/>
      <c r="P79" s="150"/>
      <c r="Q79" s="69"/>
      <c r="R79" s="54"/>
      <c r="S79" s="28"/>
      <c r="T79" s="56"/>
      <c r="U79" s="149"/>
      <c r="V79" s="150"/>
      <c r="W79" s="69"/>
    </row>
    <row r="80" spans="1:23">
      <c r="A80" s="27"/>
      <c r="B80" s="65"/>
      <c r="C80" s="149"/>
      <c r="D80" s="150"/>
      <c r="E80" s="69"/>
      <c r="F80" s="48"/>
      <c r="G80" s="28"/>
      <c r="H80" s="42"/>
      <c r="I80" s="149"/>
      <c r="J80" s="150"/>
      <c r="K80" s="69"/>
      <c r="L80" s="54"/>
      <c r="M80" s="28"/>
      <c r="N80" s="42"/>
      <c r="O80" s="149"/>
      <c r="P80" s="150"/>
      <c r="Q80" s="69"/>
      <c r="R80" s="54"/>
      <c r="S80" s="28"/>
      <c r="T80" s="56"/>
      <c r="U80" s="149"/>
      <c r="V80" s="150"/>
      <c r="W80" s="69"/>
    </row>
    <row r="81" spans="1:23">
      <c r="A81" s="27"/>
      <c r="B81" s="65"/>
      <c r="C81" s="149"/>
      <c r="D81" s="150"/>
      <c r="E81" s="69"/>
      <c r="F81" s="48"/>
      <c r="G81" s="28"/>
      <c r="H81" s="42"/>
      <c r="I81" s="149"/>
      <c r="J81" s="150"/>
      <c r="K81" s="69"/>
      <c r="L81" s="54"/>
      <c r="M81" s="28"/>
      <c r="N81" s="42"/>
      <c r="O81" s="149"/>
      <c r="P81" s="150"/>
      <c r="Q81" s="69"/>
      <c r="R81" s="54"/>
      <c r="S81" s="28"/>
      <c r="T81" s="56"/>
      <c r="U81" s="149"/>
      <c r="V81" s="150"/>
      <c r="W81" s="69"/>
    </row>
    <row r="82" spans="1:23">
      <c r="A82" s="27"/>
      <c r="B82" s="65"/>
      <c r="C82" s="149"/>
      <c r="D82" s="150"/>
      <c r="E82" s="69"/>
      <c r="F82" s="48"/>
      <c r="G82" s="28"/>
      <c r="H82" s="42"/>
      <c r="I82" s="149"/>
      <c r="J82" s="150"/>
      <c r="K82" s="69"/>
      <c r="L82" s="54"/>
      <c r="M82" s="28"/>
      <c r="N82" s="42"/>
      <c r="O82" s="149"/>
      <c r="P82" s="150"/>
      <c r="Q82" s="69"/>
      <c r="R82" s="54"/>
      <c r="S82" s="28"/>
      <c r="T82" s="56"/>
      <c r="U82" s="149"/>
      <c r="V82" s="150"/>
      <c r="W82" s="69"/>
    </row>
    <row r="83" spans="1:23">
      <c r="A83" s="27"/>
      <c r="B83" s="65"/>
      <c r="C83" s="149"/>
      <c r="D83" s="150"/>
      <c r="E83" s="69"/>
      <c r="F83" s="48"/>
      <c r="G83" s="28"/>
      <c r="H83" s="42"/>
      <c r="I83" s="149"/>
      <c r="J83" s="150"/>
      <c r="K83" s="69"/>
      <c r="L83" s="54"/>
      <c r="M83" s="28"/>
      <c r="N83" s="42"/>
      <c r="O83" s="149"/>
      <c r="P83" s="150"/>
      <c r="Q83" s="69"/>
      <c r="R83" s="54"/>
      <c r="S83" s="28"/>
      <c r="T83" s="56"/>
      <c r="U83" s="149"/>
      <c r="V83" s="150"/>
      <c r="W83" s="69"/>
    </row>
    <row r="84" spans="1:23">
      <c r="A84" s="27"/>
      <c r="B84" s="65"/>
      <c r="C84" s="149"/>
      <c r="D84" s="150"/>
      <c r="E84" s="69"/>
      <c r="F84" s="48"/>
      <c r="G84" s="28"/>
      <c r="H84" s="42"/>
      <c r="I84" s="149"/>
      <c r="J84" s="150"/>
      <c r="K84" s="69"/>
      <c r="L84" s="54"/>
      <c r="M84" s="28"/>
      <c r="N84" s="42"/>
      <c r="O84" s="149"/>
      <c r="P84" s="150"/>
      <c r="Q84" s="69"/>
      <c r="R84" s="54"/>
      <c r="S84" s="28"/>
      <c r="T84" s="56"/>
      <c r="U84" s="149"/>
      <c r="V84" s="150"/>
      <c r="W84" s="69"/>
    </row>
    <row r="85" spans="1:23">
      <c r="A85" s="27"/>
      <c r="B85" s="65"/>
      <c r="C85" s="149"/>
      <c r="D85" s="150"/>
      <c r="E85" s="69"/>
      <c r="F85" s="48"/>
      <c r="G85" s="28"/>
      <c r="H85" s="42"/>
      <c r="I85" s="149"/>
      <c r="J85" s="150"/>
      <c r="K85" s="69"/>
      <c r="L85" s="54"/>
      <c r="M85" s="28"/>
      <c r="N85" s="42"/>
      <c r="O85" s="149"/>
      <c r="P85" s="150"/>
      <c r="Q85" s="69"/>
      <c r="R85" s="54"/>
      <c r="S85" s="28"/>
      <c r="T85" s="56"/>
      <c r="U85" s="149"/>
      <c r="V85" s="150"/>
      <c r="W85" s="69"/>
    </row>
    <row r="86" spans="1:23">
      <c r="A86" s="27"/>
      <c r="B86" s="65"/>
      <c r="C86" s="149"/>
      <c r="D86" s="150"/>
      <c r="E86" s="69"/>
      <c r="F86" s="48"/>
      <c r="G86" s="28"/>
      <c r="H86" s="42"/>
      <c r="I86" s="149"/>
      <c r="J86" s="150"/>
      <c r="K86" s="69"/>
      <c r="L86" s="54"/>
      <c r="M86" s="28"/>
      <c r="N86" s="42"/>
      <c r="O86" s="149"/>
      <c r="P86" s="150"/>
      <c r="Q86" s="69"/>
      <c r="R86" s="54"/>
      <c r="S86" s="28"/>
      <c r="T86" s="56"/>
      <c r="U86" s="149"/>
      <c r="V86" s="150"/>
      <c r="W86" s="69"/>
    </row>
    <row r="87" spans="1:23">
      <c r="A87" s="27"/>
      <c r="B87" s="65"/>
      <c r="C87" s="149"/>
      <c r="D87" s="150"/>
      <c r="E87" s="69"/>
      <c r="F87" s="48"/>
      <c r="G87" s="28"/>
      <c r="H87" s="42"/>
      <c r="I87" s="149"/>
      <c r="J87" s="150"/>
      <c r="K87" s="69"/>
      <c r="L87" s="54"/>
      <c r="M87" s="28"/>
      <c r="N87" s="42"/>
      <c r="O87" s="149"/>
      <c r="P87" s="150"/>
      <c r="Q87" s="69"/>
      <c r="R87" s="54"/>
      <c r="S87" s="28"/>
      <c r="T87" s="56"/>
      <c r="U87" s="149"/>
      <c r="V87" s="150"/>
      <c r="W87" s="69"/>
    </row>
    <row r="88" spans="1:23">
      <c r="A88" s="27"/>
      <c r="B88" s="65"/>
      <c r="C88" s="149"/>
      <c r="D88" s="150"/>
      <c r="E88" s="69"/>
      <c r="F88" s="48"/>
      <c r="G88" s="28"/>
      <c r="H88" s="42"/>
      <c r="I88" s="149"/>
      <c r="J88" s="150"/>
      <c r="K88" s="69"/>
      <c r="L88" s="54"/>
      <c r="M88" s="28"/>
      <c r="N88" s="42"/>
      <c r="O88" s="149"/>
      <c r="P88" s="150"/>
      <c r="Q88" s="69"/>
      <c r="R88" s="54"/>
      <c r="S88" s="28"/>
      <c r="T88" s="56"/>
      <c r="U88" s="149"/>
      <c r="V88" s="150"/>
      <c r="W88" s="69"/>
    </row>
    <row r="89" spans="1:23">
      <c r="A89" s="27"/>
      <c r="B89" s="65"/>
      <c r="C89" s="149"/>
      <c r="D89" s="150"/>
      <c r="E89" s="69"/>
      <c r="F89" s="48"/>
      <c r="G89" s="28"/>
      <c r="H89" s="42"/>
      <c r="I89" s="149"/>
      <c r="J89" s="150"/>
      <c r="K89" s="69"/>
      <c r="L89" s="54"/>
      <c r="M89" s="28"/>
      <c r="N89" s="42"/>
      <c r="O89" s="149"/>
      <c r="P89" s="150"/>
      <c r="Q89" s="69"/>
      <c r="R89" s="54"/>
      <c r="S89" s="28"/>
      <c r="T89" s="56"/>
      <c r="U89" s="149"/>
      <c r="V89" s="150"/>
      <c r="W89" s="69"/>
    </row>
    <row r="90" spans="1:23">
      <c r="A90" s="27"/>
      <c r="B90" s="65"/>
      <c r="C90" s="149"/>
      <c r="D90" s="150"/>
      <c r="E90" s="69"/>
      <c r="F90" s="48"/>
      <c r="G90" s="28"/>
      <c r="H90" s="42"/>
      <c r="I90" s="149"/>
      <c r="J90" s="150"/>
      <c r="K90" s="69"/>
      <c r="L90" s="54"/>
      <c r="M90" s="28"/>
      <c r="N90" s="42"/>
      <c r="O90" s="149"/>
      <c r="P90" s="150"/>
      <c r="Q90" s="69"/>
      <c r="R90" s="54"/>
      <c r="S90" s="28"/>
      <c r="T90" s="56"/>
      <c r="U90" s="149"/>
      <c r="V90" s="150"/>
      <c r="W90" s="69"/>
    </row>
    <row r="91" spans="1:23">
      <c r="A91" s="25"/>
      <c r="B91" s="65"/>
      <c r="C91" s="149"/>
      <c r="D91" s="150"/>
      <c r="E91" s="69"/>
      <c r="F91" s="48"/>
      <c r="G91" s="28"/>
      <c r="H91" s="42"/>
      <c r="I91" s="149"/>
      <c r="J91" s="150"/>
      <c r="K91" s="69"/>
      <c r="L91" s="54"/>
      <c r="M91" s="28"/>
      <c r="N91" s="42"/>
      <c r="O91" s="149"/>
      <c r="P91" s="150"/>
      <c r="Q91" s="69"/>
      <c r="R91" s="54"/>
      <c r="S91" s="28"/>
      <c r="T91" s="56"/>
      <c r="U91" s="149"/>
      <c r="V91" s="150"/>
      <c r="W91" s="69"/>
    </row>
    <row r="92" spans="1:23">
      <c r="A92" s="27"/>
      <c r="B92" s="65"/>
      <c r="C92" s="149"/>
      <c r="D92" s="150"/>
      <c r="E92" s="69"/>
      <c r="F92" s="48"/>
      <c r="G92" s="28"/>
      <c r="H92" s="42"/>
      <c r="I92" s="149"/>
      <c r="J92" s="150"/>
      <c r="K92" s="69"/>
      <c r="L92" s="54"/>
      <c r="M92" s="28"/>
      <c r="N92" s="42"/>
      <c r="O92" s="149"/>
      <c r="P92" s="150"/>
      <c r="Q92" s="69"/>
      <c r="R92" s="54"/>
      <c r="S92" s="28"/>
      <c r="T92" s="56"/>
      <c r="U92" s="149"/>
      <c r="V92" s="150"/>
      <c r="W92" s="69"/>
    </row>
    <row r="93" spans="1:23">
      <c r="A93" s="26"/>
      <c r="B93" s="65"/>
      <c r="C93" s="149"/>
      <c r="D93" s="150"/>
      <c r="E93" s="168"/>
      <c r="F93" s="48"/>
      <c r="G93" s="29"/>
      <c r="H93" s="57"/>
      <c r="I93" s="149"/>
      <c r="J93" s="150"/>
      <c r="K93" s="168"/>
      <c r="L93" s="48"/>
      <c r="M93" s="29"/>
      <c r="N93" s="57"/>
      <c r="O93" s="149"/>
      <c r="P93" s="150"/>
      <c r="Q93" s="168"/>
      <c r="R93" s="48"/>
      <c r="S93" s="29"/>
      <c r="T93" s="57"/>
      <c r="U93" s="149"/>
      <c r="V93" s="150"/>
      <c r="W93" s="168"/>
    </row>
    <row r="94" spans="1:23">
      <c r="A94" s="26"/>
      <c r="B94" s="65"/>
      <c r="C94" s="149"/>
      <c r="D94" s="150"/>
      <c r="E94" s="168"/>
      <c r="F94" s="48"/>
      <c r="G94" s="29"/>
      <c r="H94" s="57"/>
      <c r="I94" s="149"/>
      <c r="J94" s="150"/>
      <c r="K94" s="168"/>
      <c r="L94" s="48"/>
      <c r="M94" s="29"/>
      <c r="N94" s="57"/>
      <c r="O94" s="149"/>
      <c r="P94" s="150"/>
      <c r="Q94" s="168"/>
      <c r="R94" s="48"/>
      <c r="S94" s="29"/>
      <c r="T94" s="57"/>
      <c r="U94" s="149"/>
      <c r="V94" s="150"/>
      <c r="W94" s="168"/>
    </row>
    <row r="95" spans="1:23">
      <c r="A95" s="37"/>
      <c r="B95" s="169"/>
      <c r="C95" s="149"/>
      <c r="D95" s="150"/>
      <c r="E95" s="168"/>
      <c r="F95" s="48"/>
      <c r="G95" s="29"/>
      <c r="H95" s="57"/>
      <c r="I95" s="149"/>
      <c r="J95" s="150"/>
      <c r="K95" s="168"/>
      <c r="L95" s="48"/>
      <c r="M95" s="29"/>
      <c r="N95" s="57"/>
      <c r="O95" s="149"/>
      <c r="P95" s="150"/>
      <c r="Q95" s="168"/>
      <c r="R95" s="48"/>
      <c r="S95" s="29"/>
      <c r="T95" s="57"/>
      <c r="U95" s="149"/>
      <c r="V95" s="150"/>
      <c r="W95" s="168"/>
    </row>
    <row r="96" spans="1:23">
      <c r="A96" s="37"/>
      <c r="B96" s="169"/>
      <c r="C96" s="149"/>
      <c r="D96" s="150"/>
      <c r="E96" s="168"/>
      <c r="F96" s="48"/>
      <c r="G96" s="29"/>
      <c r="H96" s="57"/>
      <c r="I96" s="149"/>
      <c r="J96" s="150"/>
      <c r="K96" s="168"/>
      <c r="L96" s="48"/>
      <c r="M96" s="29"/>
      <c r="N96" s="57"/>
      <c r="O96" s="149"/>
      <c r="P96" s="150"/>
      <c r="Q96" s="168"/>
      <c r="R96" s="48"/>
      <c r="S96" s="29"/>
      <c r="T96" s="57"/>
      <c r="U96" s="149"/>
      <c r="V96" s="150"/>
      <c r="W96" s="168"/>
    </row>
    <row r="97" spans="1:23">
      <c r="A97" s="37"/>
      <c r="B97" s="169"/>
      <c r="C97" s="149"/>
      <c r="D97" s="150"/>
      <c r="E97" s="168"/>
      <c r="F97" s="48"/>
      <c r="G97" s="29"/>
      <c r="H97" s="57"/>
      <c r="I97" s="149"/>
      <c r="J97" s="150"/>
      <c r="K97" s="168"/>
      <c r="L97" s="48"/>
      <c r="M97" s="29"/>
      <c r="N97" s="57"/>
      <c r="O97" s="149"/>
      <c r="P97" s="150"/>
      <c r="Q97" s="168"/>
      <c r="R97" s="48"/>
      <c r="S97" s="29"/>
      <c r="T97" s="57"/>
      <c r="U97" s="149"/>
      <c r="V97" s="150"/>
      <c r="W97" s="168"/>
    </row>
    <row r="98" spans="1:23">
      <c r="A98" s="37"/>
      <c r="B98" s="169"/>
      <c r="C98" s="149"/>
      <c r="D98" s="150"/>
      <c r="E98" s="168"/>
      <c r="F98" s="48"/>
      <c r="G98" s="29"/>
      <c r="H98" s="57"/>
      <c r="I98" s="149"/>
      <c r="J98" s="150"/>
      <c r="K98" s="168"/>
      <c r="L98" s="48"/>
      <c r="M98" s="29"/>
      <c r="N98" s="57"/>
      <c r="O98" s="149"/>
      <c r="P98" s="150"/>
      <c r="Q98" s="168"/>
      <c r="R98" s="48"/>
      <c r="S98" s="29"/>
      <c r="T98" s="57"/>
      <c r="U98" s="149"/>
      <c r="V98" s="150"/>
      <c r="W98" s="168"/>
    </row>
    <row r="99" spans="1:23">
      <c r="A99" s="37"/>
      <c r="B99" s="169"/>
      <c r="C99" s="149"/>
      <c r="D99" s="150"/>
      <c r="E99" s="168"/>
      <c r="F99" s="48"/>
      <c r="G99" s="29"/>
      <c r="H99" s="57"/>
      <c r="I99" s="149"/>
      <c r="J99" s="150"/>
      <c r="K99" s="168"/>
      <c r="L99" s="48"/>
      <c r="M99" s="29"/>
      <c r="N99" s="57"/>
      <c r="O99" s="149"/>
      <c r="P99" s="150"/>
      <c r="Q99" s="168"/>
      <c r="R99" s="48"/>
      <c r="S99" s="29"/>
      <c r="T99" s="57"/>
      <c r="U99" s="149"/>
      <c r="V99" s="150"/>
      <c r="W99" s="168"/>
    </row>
    <row r="100" spans="1:23">
      <c r="A100" s="37"/>
      <c r="B100" s="169"/>
      <c r="C100" s="149"/>
      <c r="D100" s="150"/>
      <c r="E100" s="168"/>
      <c r="F100" s="48"/>
      <c r="G100" s="29"/>
      <c r="H100" s="57"/>
      <c r="I100" s="149"/>
      <c r="J100" s="150"/>
      <c r="K100" s="168"/>
      <c r="L100" s="48"/>
      <c r="M100" s="29"/>
      <c r="N100" s="57"/>
      <c r="O100" s="149"/>
      <c r="P100" s="150"/>
      <c r="Q100" s="168"/>
      <c r="R100" s="48"/>
      <c r="S100" s="29"/>
      <c r="T100" s="57"/>
      <c r="U100" s="149"/>
      <c r="V100" s="150"/>
      <c r="W100" s="168"/>
    </row>
    <row r="101" spans="1:23">
      <c r="A101" s="37"/>
      <c r="B101" s="38"/>
      <c r="C101" s="149"/>
      <c r="D101" s="150"/>
      <c r="E101" s="168"/>
      <c r="F101" s="48"/>
      <c r="G101" s="29"/>
      <c r="H101" s="57"/>
      <c r="I101" s="149"/>
      <c r="J101" s="150"/>
      <c r="K101" s="168"/>
      <c r="L101" s="48"/>
      <c r="M101" s="29"/>
      <c r="N101" s="57"/>
      <c r="O101" s="149"/>
      <c r="P101" s="150"/>
      <c r="Q101" s="168"/>
      <c r="R101" s="48"/>
      <c r="S101" s="29"/>
      <c r="T101" s="57"/>
      <c r="U101" s="149"/>
      <c r="V101" s="150"/>
      <c r="W101" s="168"/>
    </row>
    <row r="102" spans="1:23">
      <c r="A102" s="37"/>
      <c r="B102" s="169"/>
      <c r="C102" s="149"/>
      <c r="D102" s="150"/>
      <c r="E102" s="168"/>
      <c r="F102" s="48"/>
      <c r="G102" s="29"/>
      <c r="H102" s="57"/>
      <c r="I102" s="149"/>
      <c r="J102" s="150"/>
      <c r="K102" s="168"/>
      <c r="L102" s="48"/>
      <c r="M102" s="29"/>
      <c r="N102" s="57"/>
      <c r="O102" s="149"/>
      <c r="P102" s="150"/>
      <c r="Q102" s="168"/>
      <c r="R102" s="48"/>
      <c r="S102" s="29"/>
      <c r="T102" s="57"/>
      <c r="U102" s="149"/>
      <c r="V102" s="150"/>
      <c r="W102" s="168"/>
    </row>
    <row r="103" spans="1:23">
      <c r="A103" s="37"/>
      <c r="B103" s="169"/>
      <c r="C103" s="149"/>
      <c r="D103" s="150"/>
      <c r="E103" s="168"/>
      <c r="F103" s="48"/>
      <c r="G103" s="29"/>
      <c r="H103" s="57"/>
      <c r="I103" s="149"/>
      <c r="J103" s="150"/>
      <c r="K103" s="168"/>
      <c r="L103" s="48"/>
      <c r="M103" s="29"/>
      <c r="N103" s="57"/>
      <c r="O103" s="149"/>
      <c r="P103" s="150"/>
      <c r="Q103" s="168"/>
      <c r="R103" s="48"/>
      <c r="S103" s="29"/>
      <c r="T103" s="57"/>
      <c r="U103" s="149"/>
      <c r="V103" s="150"/>
      <c r="W103" s="168"/>
    </row>
    <row r="104" spans="1:23">
      <c r="A104" s="37"/>
      <c r="B104" s="169"/>
      <c r="C104" s="149"/>
      <c r="D104" s="150"/>
      <c r="E104" s="168"/>
      <c r="F104" s="48"/>
      <c r="G104" s="29"/>
      <c r="H104" s="57"/>
      <c r="I104" s="149"/>
      <c r="J104" s="150"/>
      <c r="K104" s="168"/>
      <c r="L104" s="48"/>
      <c r="M104" s="29"/>
      <c r="N104" s="57"/>
      <c r="O104" s="149"/>
      <c r="P104" s="150"/>
      <c r="Q104" s="168"/>
      <c r="R104" s="48"/>
      <c r="S104" s="29"/>
      <c r="T104" s="57"/>
      <c r="U104" s="149"/>
      <c r="V104" s="150"/>
      <c r="W104" s="168"/>
    </row>
    <row r="105" spans="1:23">
      <c r="A105" s="37"/>
      <c r="B105" s="169"/>
      <c r="C105" s="149"/>
      <c r="D105" s="150"/>
      <c r="E105" s="168"/>
      <c r="F105" s="48"/>
      <c r="G105" s="29"/>
      <c r="H105" s="57"/>
      <c r="I105" s="149"/>
      <c r="J105" s="150"/>
      <c r="K105" s="168"/>
      <c r="L105" s="48"/>
      <c r="M105" s="29"/>
      <c r="N105" s="57"/>
      <c r="O105" s="149"/>
      <c r="P105" s="150"/>
      <c r="Q105" s="168"/>
      <c r="R105" s="48"/>
      <c r="S105" s="29"/>
      <c r="T105" s="57"/>
      <c r="U105" s="149"/>
      <c r="V105" s="150"/>
      <c r="W105" s="168"/>
    </row>
    <row r="106" spans="1:23">
      <c r="A106" s="37"/>
      <c r="B106" s="169"/>
      <c r="C106" s="149"/>
      <c r="D106" s="150"/>
      <c r="E106" s="168"/>
      <c r="F106" s="48"/>
      <c r="G106" s="29"/>
      <c r="H106" s="57"/>
      <c r="I106" s="149"/>
      <c r="J106" s="150"/>
      <c r="K106" s="168"/>
      <c r="L106" s="48"/>
      <c r="M106" s="29"/>
      <c r="N106" s="57"/>
      <c r="O106" s="149"/>
      <c r="P106" s="150"/>
      <c r="Q106" s="168"/>
      <c r="R106" s="48"/>
      <c r="S106" s="29"/>
      <c r="T106" s="57"/>
      <c r="U106" s="149"/>
      <c r="V106" s="150"/>
      <c r="W106" s="168"/>
    </row>
    <row r="107" spans="1:23">
      <c r="A107" s="35"/>
      <c r="B107" s="39"/>
      <c r="C107" s="170"/>
      <c r="D107" s="171"/>
      <c r="E107" s="172"/>
      <c r="F107" s="48"/>
      <c r="G107" s="29"/>
      <c r="H107" s="58"/>
      <c r="I107" s="170"/>
      <c r="J107" s="171"/>
      <c r="K107" s="172"/>
      <c r="L107" s="48"/>
      <c r="M107" s="29"/>
      <c r="N107" s="58"/>
      <c r="O107" s="170"/>
      <c r="P107" s="171"/>
      <c r="Q107" s="172"/>
      <c r="R107" s="48"/>
      <c r="S107" s="29"/>
      <c r="T107" s="57"/>
      <c r="U107" s="170"/>
      <c r="V107" s="171"/>
      <c r="W107" s="172"/>
    </row>
    <row r="108" spans="1:23">
      <c r="A108" s="173"/>
      <c r="B108" s="174"/>
      <c r="C108" s="175"/>
      <c r="D108" s="176"/>
      <c r="E108" s="177"/>
      <c r="F108" s="48"/>
      <c r="G108" s="29"/>
      <c r="H108" s="59"/>
      <c r="I108" s="175"/>
      <c r="J108" s="176"/>
      <c r="K108" s="177"/>
      <c r="L108" s="48"/>
      <c r="M108" s="29"/>
      <c r="N108" s="59"/>
      <c r="O108" s="175"/>
      <c r="P108" s="176"/>
      <c r="Q108" s="177"/>
      <c r="R108" s="48"/>
      <c r="S108" s="29"/>
      <c r="T108" s="57"/>
      <c r="U108" s="175"/>
      <c r="V108" s="176"/>
      <c r="W108" s="177"/>
    </row>
    <row r="109" spans="1:23">
      <c r="A109" s="37"/>
      <c r="B109" s="169"/>
      <c r="C109" s="149"/>
      <c r="D109" s="150"/>
      <c r="E109" s="168"/>
      <c r="F109" s="48"/>
      <c r="G109" s="29"/>
      <c r="H109" s="57"/>
      <c r="I109" s="149"/>
      <c r="J109" s="150"/>
      <c r="K109" s="168"/>
      <c r="L109" s="48"/>
      <c r="M109" s="29"/>
      <c r="N109" s="57"/>
      <c r="O109" s="149"/>
      <c r="P109" s="150"/>
      <c r="Q109" s="168"/>
      <c r="R109" s="48"/>
      <c r="S109" s="29"/>
      <c r="T109" s="57"/>
      <c r="U109" s="149"/>
      <c r="V109" s="150"/>
      <c r="W109" s="168"/>
    </row>
    <row r="110" spans="1:23">
      <c r="A110" s="37"/>
      <c r="B110" s="169"/>
      <c r="C110" s="149"/>
      <c r="D110" s="150"/>
      <c r="E110" s="168"/>
      <c r="F110" s="48"/>
      <c r="G110" s="29"/>
      <c r="H110" s="57"/>
      <c r="I110" s="149"/>
      <c r="J110" s="150"/>
      <c r="K110" s="168"/>
      <c r="L110" s="48"/>
      <c r="M110" s="29"/>
      <c r="N110" s="57"/>
      <c r="O110" s="149"/>
      <c r="P110" s="150"/>
      <c r="Q110" s="168"/>
      <c r="R110" s="48"/>
      <c r="S110" s="29"/>
      <c r="T110" s="57"/>
      <c r="U110" s="149"/>
      <c r="V110" s="150"/>
      <c r="W110" s="168"/>
    </row>
    <row r="111" spans="1:23">
      <c r="A111" s="37"/>
      <c r="B111" s="169"/>
      <c r="C111" s="149"/>
      <c r="D111" s="150"/>
      <c r="E111" s="168"/>
      <c r="F111" s="48"/>
      <c r="G111" s="29"/>
      <c r="H111" s="57"/>
      <c r="I111" s="149"/>
      <c r="J111" s="150"/>
      <c r="K111" s="168"/>
      <c r="L111" s="48"/>
      <c r="M111" s="29"/>
      <c r="N111" s="57"/>
      <c r="O111" s="149"/>
      <c r="P111" s="150"/>
      <c r="Q111" s="168"/>
      <c r="R111" s="48"/>
      <c r="S111" s="29"/>
      <c r="T111" s="57"/>
      <c r="U111" s="149"/>
      <c r="V111" s="150"/>
      <c r="W111" s="168"/>
    </row>
    <row r="112" spans="1:23">
      <c r="A112" s="37"/>
      <c r="B112" s="169"/>
      <c r="C112" s="149"/>
      <c r="D112" s="150"/>
      <c r="E112" s="168"/>
      <c r="F112" s="49"/>
      <c r="G112" s="36"/>
      <c r="H112" s="57"/>
      <c r="I112" s="149"/>
      <c r="J112" s="150"/>
      <c r="K112" s="168"/>
      <c r="L112" s="49"/>
      <c r="M112" s="36"/>
      <c r="N112" s="57"/>
      <c r="O112" s="149"/>
      <c r="P112" s="150"/>
      <c r="Q112" s="168"/>
      <c r="R112" s="49"/>
      <c r="S112" s="36"/>
      <c r="T112" s="58"/>
      <c r="U112" s="149"/>
      <c r="V112" s="150"/>
      <c r="W112" s="168"/>
    </row>
    <row r="113" spans="1:23">
      <c r="A113" s="37"/>
      <c r="B113" s="169"/>
      <c r="C113" s="149"/>
      <c r="D113" s="150"/>
      <c r="E113" s="168"/>
      <c r="F113" s="50"/>
      <c r="G113" s="30"/>
      <c r="H113" s="57"/>
      <c r="I113" s="149"/>
      <c r="J113" s="150"/>
      <c r="K113" s="168"/>
      <c r="L113" s="50"/>
      <c r="M113" s="30"/>
      <c r="N113" s="57"/>
      <c r="O113" s="149"/>
      <c r="P113" s="150"/>
      <c r="Q113" s="168"/>
      <c r="R113" s="50"/>
      <c r="S113" s="30"/>
      <c r="T113" s="59"/>
      <c r="U113" s="149"/>
      <c r="V113" s="150"/>
      <c r="W113" s="168"/>
    </row>
    <row r="114" spans="1:23">
      <c r="A114" s="37"/>
      <c r="B114" s="169"/>
      <c r="C114" s="149"/>
      <c r="D114" s="150"/>
      <c r="E114" s="168"/>
      <c r="F114" s="48"/>
      <c r="G114" s="29"/>
      <c r="H114" s="57"/>
      <c r="I114" s="149"/>
      <c r="J114" s="150"/>
      <c r="K114" s="168"/>
      <c r="L114" s="48"/>
      <c r="M114" s="29"/>
      <c r="N114" s="57"/>
      <c r="O114" s="149"/>
      <c r="P114" s="150"/>
      <c r="Q114" s="168"/>
      <c r="R114" s="48"/>
      <c r="S114" s="29"/>
      <c r="T114" s="57"/>
      <c r="U114" s="149"/>
      <c r="V114" s="150"/>
      <c r="W114" s="168"/>
    </row>
    <row r="115" spans="1:23">
      <c r="A115" s="37"/>
      <c r="B115" s="169"/>
      <c r="C115" s="149"/>
      <c r="D115" s="150"/>
      <c r="E115" s="168"/>
      <c r="F115" s="48"/>
      <c r="G115" s="29"/>
      <c r="H115" s="57"/>
      <c r="I115" s="149"/>
      <c r="J115" s="150"/>
      <c r="K115" s="168"/>
      <c r="L115" s="48"/>
      <c r="M115" s="29"/>
      <c r="N115" s="57"/>
      <c r="O115" s="149"/>
      <c r="P115" s="150"/>
      <c r="Q115" s="168"/>
      <c r="R115" s="48"/>
      <c r="S115" s="29"/>
      <c r="T115" s="57"/>
      <c r="U115" s="149"/>
      <c r="V115" s="150"/>
      <c r="W115" s="168"/>
    </row>
    <row r="116" spans="1:23">
      <c r="A116" s="37"/>
      <c r="B116" s="169"/>
      <c r="C116" s="149"/>
      <c r="D116" s="150"/>
      <c r="E116" s="168"/>
      <c r="F116" s="48"/>
      <c r="G116" s="29"/>
      <c r="H116" s="57"/>
      <c r="I116" s="149"/>
      <c r="J116" s="150"/>
      <c r="K116" s="168"/>
      <c r="L116" s="48"/>
      <c r="M116" s="29"/>
      <c r="N116" s="57"/>
      <c r="O116" s="149"/>
      <c r="P116" s="150"/>
      <c r="Q116" s="168"/>
      <c r="R116" s="48"/>
      <c r="S116" s="29"/>
      <c r="T116" s="57"/>
      <c r="U116" s="149"/>
      <c r="V116" s="150"/>
      <c r="W116" s="168"/>
    </row>
    <row r="117" spans="1:23">
      <c r="A117" s="37"/>
      <c r="B117" s="169"/>
      <c r="C117" s="149"/>
      <c r="D117" s="150"/>
      <c r="E117" s="168"/>
      <c r="F117" s="48"/>
      <c r="G117" s="29"/>
      <c r="H117" s="57"/>
      <c r="I117" s="149"/>
      <c r="J117" s="150"/>
      <c r="K117" s="168"/>
      <c r="L117" s="48"/>
      <c r="M117" s="29"/>
      <c r="N117" s="57"/>
      <c r="O117" s="149"/>
      <c r="P117" s="150"/>
      <c r="Q117" s="168"/>
      <c r="R117" s="48"/>
      <c r="S117" s="29"/>
      <c r="T117" s="57"/>
      <c r="U117" s="149"/>
      <c r="V117" s="150"/>
      <c r="W117" s="168"/>
    </row>
    <row r="118" spans="1:23">
      <c r="A118" s="37"/>
      <c r="B118" s="169"/>
      <c r="C118" s="149"/>
      <c r="D118" s="150"/>
      <c r="E118" s="168"/>
      <c r="F118" s="48"/>
      <c r="G118" s="29"/>
      <c r="H118" s="57"/>
      <c r="I118" s="149"/>
      <c r="J118" s="150"/>
      <c r="K118" s="168"/>
      <c r="L118" s="48"/>
      <c r="M118" s="29"/>
      <c r="N118" s="57"/>
      <c r="O118" s="149"/>
      <c r="P118" s="150"/>
      <c r="Q118" s="168"/>
      <c r="R118" s="48"/>
      <c r="S118" s="29"/>
      <c r="T118" s="57"/>
      <c r="U118" s="149"/>
      <c r="V118" s="150"/>
      <c r="W118" s="168"/>
    </row>
    <row r="119" spans="1:23">
      <c r="A119" s="37"/>
      <c r="B119" s="169"/>
      <c r="C119" s="149"/>
      <c r="D119" s="150"/>
      <c r="E119" s="168"/>
      <c r="F119" s="48"/>
      <c r="G119" s="29"/>
      <c r="H119" s="57"/>
      <c r="I119" s="149"/>
      <c r="J119" s="150"/>
      <c r="K119" s="168"/>
      <c r="L119" s="48"/>
      <c r="M119" s="29"/>
      <c r="N119" s="57"/>
      <c r="O119" s="149"/>
      <c r="P119" s="150"/>
      <c r="Q119" s="168"/>
      <c r="R119" s="48"/>
      <c r="S119" s="29"/>
      <c r="T119" s="57"/>
      <c r="U119" s="149"/>
      <c r="V119" s="150"/>
      <c r="W119" s="168"/>
    </row>
    <row r="120" spans="1:23">
      <c r="A120" s="37"/>
      <c r="B120" s="169"/>
      <c r="C120" s="149"/>
      <c r="D120" s="150"/>
      <c r="E120" s="168"/>
      <c r="F120" s="48"/>
      <c r="G120" s="29"/>
      <c r="H120" s="57"/>
      <c r="I120" s="149"/>
      <c r="J120" s="150"/>
      <c r="K120" s="168"/>
      <c r="L120" s="48"/>
      <c r="M120" s="29"/>
      <c r="N120" s="57"/>
      <c r="O120" s="149"/>
      <c r="P120" s="150"/>
      <c r="Q120" s="168"/>
      <c r="R120" s="48"/>
      <c r="S120" s="29"/>
      <c r="T120" s="57"/>
      <c r="U120" s="149"/>
      <c r="V120" s="150"/>
      <c r="W120" s="168"/>
    </row>
    <row r="121" spans="1:23">
      <c r="A121" s="37"/>
      <c r="B121" s="169"/>
      <c r="C121" s="149"/>
      <c r="D121" s="150"/>
      <c r="E121" s="168"/>
      <c r="F121" s="48"/>
      <c r="G121" s="29"/>
      <c r="H121" s="57"/>
      <c r="I121" s="149"/>
      <c r="J121" s="150"/>
      <c r="K121" s="168"/>
      <c r="L121" s="48"/>
      <c r="M121" s="29"/>
      <c r="N121" s="57"/>
      <c r="O121" s="149"/>
      <c r="P121" s="150"/>
      <c r="Q121" s="168"/>
      <c r="R121" s="48"/>
      <c r="S121" s="29"/>
      <c r="T121" s="57"/>
      <c r="U121" s="149"/>
      <c r="V121" s="150"/>
      <c r="W121" s="168"/>
    </row>
    <row r="122" spans="1:23">
      <c r="A122" s="37"/>
      <c r="B122" s="169"/>
      <c r="C122" s="149"/>
      <c r="D122" s="150"/>
      <c r="E122" s="168"/>
      <c r="F122" s="48"/>
      <c r="G122" s="29"/>
      <c r="H122" s="57"/>
      <c r="I122" s="149"/>
      <c r="J122" s="150"/>
      <c r="K122" s="168"/>
      <c r="L122" s="48"/>
      <c r="M122" s="29"/>
      <c r="N122" s="57"/>
      <c r="O122" s="149"/>
      <c r="P122" s="150"/>
      <c r="Q122" s="168"/>
      <c r="R122" s="48"/>
      <c r="S122" s="29"/>
      <c r="T122" s="57"/>
      <c r="U122" s="149"/>
      <c r="V122" s="150"/>
      <c r="W122" s="168"/>
    </row>
    <row r="123" spans="1:23">
      <c r="A123" s="37"/>
      <c r="B123" s="169"/>
      <c r="C123" s="149"/>
      <c r="D123" s="150"/>
      <c r="E123" s="168"/>
      <c r="F123" s="48"/>
      <c r="G123" s="29"/>
      <c r="H123" s="57"/>
      <c r="I123" s="149"/>
      <c r="J123" s="150"/>
      <c r="K123" s="168"/>
      <c r="L123" s="48"/>
      <c r="M123" s="29"/>
      <c r="N123" s="57"/>
      <c r="O123" s="149"/>
      <c r="P123" s="150"/>
      <c r="Q123" s="168"/>
      <c r="R123" s="48"/>
      <c r="S123" s="29"/>
      <c r="T123" s="57"/>
      <c r="U123" s="149"/>
      <c r="V123" s="150"/>
      <c r="W123" s="168"/>
    </row>
    <row r="124" spans="1:23">
      <c r="A124" s="37"/>
      <c r="B124" s="169"/>
      <c r="C124" s="149"/>
      <c r="D124" s="150"/>
      <c r="E124" s="168"/>
      <c r="F124" s="48"/>
      <c r="G124" s="29"/>
      <c r="H124" s="57"/>
      <c r="I124" s="149"/>
      <c r="J124" s="150"/>
      <c r="K124" s="168"/>
      <c r="L124" s="48"/>
      <c r="M124" s="29"/>
      <c r="N124" s="57"/>
      <c r="O124" s="149"/>
      <c r="P124" s="150"/>
      <c r="Q124" s="168"/>
      <c r="R124" s="48"/>
      <c r="S124" s="29"/>
      <c r="T124" s="57"/>
      <c r="U124" s="149"/>
      <c r="V124" s="150"/>
      <c r="W124" s="168"/>
    </row>
    <row r="125" spans="1:23">
      <c r="A125" s="37"/>
      <c r="B125" s="169"/>
      <c r="C125" s="149"/>
      <c r="D125" s="150"/>
      <c r="E125" s="168"/>
      <c r="F125" s="48"/>
      <c r="G125" s="29"/>
      <c r="H125" s="57"/>
      <c r="I125" s="149"/>
      <c r="J125" s="150"/>
      <c r="K125" s="168"/>
      <c r="L125" s="48"/>
      <c r="M125" s="29"/>
      <c r="N125" s="57"/>
      <c r="O125" s="149"/>
      <c r="P125" s="150"/>
      <c r="Q125" s="168"/>
      <c r="R125" s="48"/>
      <c r="S125" s="29"/>
      <c r="T125" s="57"/>
      <c r="U125" s="149"/>
      <c r="V125" s="150"/>
      <c r="W125" s="168"/>
    </row>
    <row r="126" spans="1:23">
      <c r="A126" s="37"/>
      <c r="B126" s="169"/>
      <c r="C126" s="149"/>
      <c r="D126" s="150"/>
      <c r="E126" s="168"/>
      <c r="F126" s="48"/>
      <c r="G126" s="29"/>
      <c r="H126" s="57"/>
      <c r="I126" s="149"/>
      <c r="J126" s="150"/>
      <c r="K126" s="168"/>
      <c r="L126" s="48"/>
      <c r="M126" s="29"/>
      <c r="N126" s="57"/>
      <c r="O126" s="149"/>
      <c r="P126" s="150"/>
      <c r="Q126" s="168"/>
      <c r="R126" s="48"/>
      <c r="S126" s="29"/>
      <c r="T126" s="57"/>
      <c r="U126" s="149"/>
      <c r="V126" s="150"/>
      <c r="W126" s="168"/>
    </row>
    <row r="127" spans="1:23">
      <c r="A127" s="37"/>
      <c r="B127" s="169"/>
      <c r="C127" s="149"/>
      <c r="D127" s="150"/>
      <c r="E127" s="168"/>
      <c r="F127" s="48"/>
      <c r="G127" s="29"/>
      <c r="H127" s="57"/>
      <c r="I127" s="149"/>
      <c r="J127" s="150"/>
      <c r="K127" s="168"/>
      <c r="L127" s="48"/>
      <c r="M127" s="29"/>
      <c r="N127" s="57"/>
      <c r="O127" s="149"/>
      <c r="P127" s="150"/>
      <c r="Q127" s="168"/>
      <c r="R127" s="48"/>
      <c r="S127" s="29"/>
      <c r="T127" s="57"/>
      <c r="U127" s="149"/>
      <c r="V127" s="150"/>
      <c r="W127" s="168"/>
    </row>
    <row r="128" spans="1:23">
      <c r="A128" s="37"/>
      <c r="B128" s="169"/>
      <c r="C128" s="149"/>
      <c r="D128" s="150"/>
      <c r="E128" s="168"/>
      <c r="F128" s="48"/>
      <c r="G128" s="29"/>
      <c r="H128" s="57"/>
      <c r="I128" s="149"/>
      <c r="J128" s="150"/>
      <c r="K128" s="168"/>
      <c r="L128" s="48"/>
      <c r="M128" s="29"/>
      <c r="N128" s="57"/>
      <c r="O128" s="149"/>
      <c r="P128" s="150"/>
      <c r="Q128" s="168"/>
      <c r="R128" s="48"/>
      <c r="S128" s="29"/>
      <c r="T128" s="57"/>
      <c r="U128" s="149"/>
      <c r="V128" s="150"/>
      <c r="W128" s="168"/>
    </row>
    <row r="129" spans="1:23">
      <c r="A129" s="37"/>
      <c r="B129" s="169"/>
      <c r="C129" s="149"/>
      <c r="D129" s="150"/>
      <c r="E129" s="168"/>
      <c r="F129" s="48"/>
      <c r="G129" s="29"/>
      <c r="H129" s="57"/>
      <c r="I129" s="149"/>
      <c r="J129" s="150"/>
      <c r="K129" s="168"/>
      <c r="L129" s="48"/>
      <c r="M129" s="29"/>
      <c r="N129" s="57"/>
      <c r="O129" s="149"/>
      <c r="P129" s="150"/>
      <c r="Q129" s="168"/>
      <c r="R129" s="48"/>
      <c r="S129" s="29"/>
      <c r="T129" s="57"/>
      <c r="U129" s="149"/>
      <c r="V129" s="150"/>
      <c r="W129" s="168"/>
    </row>
    <row r="130" spans="1:23">
      <c r="A130" s="37"/>
      <c r="B130" s="169"/>
      <c r="C130" s="149"/>
      <c r="D130" s="150"/>
      <c r="E130" s="168"/>
      <c r="F130" s="48"/>
      <c r="G130" s="29"/>
      <c r="H130" s="57"/>
      <c r="I130" s="149"/>
      <c r="J130" s="150"/>
      <c r="K130" s="168"/>
      <c r="L130" s="48"/>
      <c r="M130" s="29"/>
      <c r="N130" s="57"/>
      <c r="O130" s="149"/>
      <c r="P130" s="150"/>
      <c r="Q130" s="168"/>
      <c r="R130" s="48"/>
      <c r="S130" s="29"/>
      <c r="T130" s="57"/>
      <c r="U130" s="149"/>
      <c r="V130" s="150"/>
      <c r="W130" s="168"/>
    </row>
    <row r="131" spans="1:23">
      <c r="A131" s="37"/>
      <c r="B131" s="169"/>
      <c r="C131" s="149"/>
      <c r="D131" s="150"/>
      <c r="E131" s="168"/>
      <c r="F131" s="48"/>
      <c r="G131" s="29"/>
      <c r="H131" s="57"/>
      <c r="I131" s="149"/>
      <c r="J131" s="150"/>
      <c r="K131" s="168"/>
      <c r="L131" s="48"/>
      <c r="M131" s="29"/>
      <c r="N131" s="57"/>
      <c r="O131" s="149"/>
      <c r="P131" s="150"/>
      <c r="Q131" s="168"/>
      <c r="R131" s="48"/>
      <c r="S131" s="29"/>
      <c r="T131" s="57"/>
      <c r="U131" s="149"/>
      <c r="V131" s="150"/>
      <c r="W131" s="168"/>
    </row>
    <row r="132" spans="1:23">
      <c r="A132" s="37"/>
      <c r="B132" s="169"/>
      <c r="C132" s="149"/>
      <c r="D132" s="150"/>
      <c r="E132" s="168"/>
      <c r="F132" s="48"/>
      <c r="G132" s="29"/>
      <c r="H132" s="57"/>
      <c r="I132" s="149"/>
      <c r="J132" s="150"/>
      <c r="K132" s="168"/>
      <c r="L132" s="48"/>
      <c r="M132" s="29"/>
      <c r="N132" s="57"/>
      <c r="O132" s="149"/>
      <c r="P132" s="150"/>
      <c r="Q132" s="168"/>
      <c r="R132" s="48"/>
      <c r="S132" s="29"/>
      <c r="T132" s="57"/>
      <c r="U132" s="149"/>
      <c r="V132" s="150"/>
      <c r="W132" s="168"/>
    </row>
    <row r="133" spans="1:23">
      <c r="A133" s="37"/>
      <c r="B133" s="169"/>
      <c r="C133" s="149"/>
      <c r="D133" s="150"/>
      <c r="E133" s="168"/>
      <c r="F133" s="48"/>
      <c r="G133" s="29"/>
      <c r="H133" s="57"/>
      <c r="I133" s="149"/>
      <c r="J133" s="150"/>
      <c r="K133" s="168"/>
      <c r="L133" s="48"/>
      <c r="M133" s="29"/>
      <c r="N133" s="57"/>
      <c r="O133" s="149"/>
      <c r="P133" s="150"/>
      <c r="Q133" s="168"/>
      <c r="R133" s="48"/>
      <c r="S133" s="29"/>
      <c r="T133" s="57"/>
      <c r="U133" s="149"/>
      <c r="V133" s="150"/>
      <c r="W133" s="168"/>
    </row>
    <row r="134" spans="1:23">
      <c r="A134" s="37"/>
      <c r="B134" s="169"/>
      <c r="C134" s="149"/>
      <c r="D134" s="150"/>
      <c r="E134" s="168"/>
      <c r="F134" s="48"/>
      <c r="G134" s="29"/>
      <c r="H134" s="57"/>
      <c r="I134" s="149"/>
      <c r="J134" s="150"/>
      <c r="K134" s="168"/>
      <c r="L134" s="48"/>
      <c r="M134" s="29"/>
      <c r="N134" s="57"/>
      <c r="O134" s="149"/>
      <c r="P134" s="150"/>
      <c r="Q134" s="168"/>
      <c r="R134" s="48"/>
      <c r="S134" s="29"/>
      <c r="T134" s="57"/>
      <c r="U134" s="149"/>
      <c r="V134" s="150"/>
      <c r="W134" s="168"/>
    </row>
    <row r="135" spans="1:23">
      <c r="A135" s="37"/>
      <c r="B135" s="169"/>
      <c r="C135" s="149"/>
      <c r="D135" s="150"/>
      <c r="E135" s="168"/>
      <c r="F135" s="48"/>
      <c r="G135" s="29"/>
      <c r="H135" s="57"/>
      <c r="I135" s="149"/>
      <c r="J135" s="150"/>
      <c r="K135" s="168"/>
      <c r="L135" s="48"/>
      <c r="M135" s="29"/>
      <c r="N135" s="57"/>
      <c r="O135" s="149"/>
      <c r="P135" s="150"/>
      <c r="Q135" s="168"/>
      <c r="R135" s="48"/>
      <c r="S135" s="29"/>
      <c r="T135" s="57"/>
      <c r="U135" s="149"/>
      <c r="V135" s="150"/>
      <c r="W135" s="168"/>
    </row>
    <row r="136" spans="1:23">
      <c r="A136" s="37"/>
      <c r="B136" s="169"/>
      <c r="C136" s="149"/>
      <c r="D136" s="150"/>
      <c r="E136" s="168"/>
      <c r="F136" s="48"/>
      <c r="G136" s="29"/>
      <c r="H136" s="57"/>
      <c r="I136" s="149"/>
      <c r="J136" s="150"/>
      <c r="K136" s="168"/>
      <c r="L136" s="48"/>
      <c r="M136" s="29"/>
      <c r="N136" s="57"/>
      <c r="O136" s="149"/>
      <c r="P136" s="150"/>
      <c r="Q136" s="168"/>
      <c r="R136" s="48"/>
      <c r="S136" s="29"/>
      <c r="T136" s="57"/>
      <c r="U136" s="149"/>
      <c r="V136" s="150"/>
      <c r="W136" s="168"/>
    </row>
    <row r="137" spans="1:23">
      <c r="A137" s="37"/>
      <c r="B137" s="169"/>
      <c r="C137" s="149"/>
      <c r="D137" s="150"/>
      <c r="E137" s="168"/>
      <c r="F137" s="48"/>
      <c r="G137" s="29"/>
      <c r="H137" s="57"/>
      <c r="I137" s="149"/>
      <c r="J137" s="150"/>
      <c r="K137" s="168"/>
      <c r="L137" s="48"/>
      <c r="M137" s="29"/>
      <c r="N137" s="57"/>
      <c r="O137" s="149"/>
      <c r="P137" s="150"/>
      <c r="Q137" s="168"/>
      <c r="R137" s="48"/>
      <c r="S137" s="29"/>
      <c r="T137" s="57"/>
      <c r="U137" s="149"/>
      <c r="V137" s="150"/>
      <c r="W137" s="168"/>
    </row>
    <row r="138" spans="1:23">
      <c r="A138" s="37"/>
      <c r="B138" s="169"/>
      <c r="C138" s="149"/>
      <c r="D138" s="150"/>
      <c r="E138" s="168"/>
      <c r="F138" s="48"/>
      <c r="G138" s="29"/>
      <c r="H138" s="57"/>
      <c r="I138" s="149"/>
      <c r="J138" s="150"/>
      <c r="K138" s="168"/>
      <c r="L138" s="48"/>
      <c r="M138" s="29"/>
      <c r="N138" s="57"/>
      <c r="O138" s="149"/>
      <c r="P138" s="150"/>
      <c r="Q138" s="168"/>
      <c r="R138" s="48"/>
      <c r="S138" s="29"/>
      <c r="T138" s="57"/>
      <c r="U138" s="149"/>
      <c r="V138" s="150"/>
      <c r="W138" s="168"/>
    </row>
    <row r="139" spans="1:23">
      <c r="A139" s="37"/>
      <c r="B139" s="169"/>
      <c r="C139" s="149"/>
      <c r="D139" s="150"/>
      <c r="E139" s="168"/>
      <c r="F139" s="48"/>
      <c r="G139" s="29"/>
      <c r="H139" s="57"/>
      <c r="I139" s="149"/>
      <c r="J139" s="150"/>
      <c r="K139" s="168"/>
      <c r="L139" s="48"/>
      <c r="M139" s="29"/>
      <c r="N139" s="57"/>
      <c r="O139" s="149"/>
      <c r="P139" s="150"/>
      <c r="Q139" s="168"/>
      <c r="R139" s="48"/>
      <c r="S139" s="29"/>
      <c r="T139" s="57"/>
      <c r="U139" s="149"/>
      <c r="V139" s="150"/>
      <c r="W139" s="168"/>
    </row>
    <row r="140" spans="1:23">
      <c r="A140" s="15"/>
      <c r="B140" s="38"/>
      <c r="C140" s="71"/>
      <c r="D140" s="72"/>
      <c r="E140" s="73"/>
      <c r="F140" s="48"/>
      <c r="G140" s="29"/>
      <c r="H140" s="44"/>
      <c r="I140" s="71"/>
      <c r="J140" s="72"/>
      <c r="K140" s="73"/>
      <c r="L140" s="48"/>
      <c r="M140" s="29"/>
      <c r="N140" s="44"/>
      <c r="O140" s="71"/>
      <c r="P140" s="72"/>
      <c r="Q140" s="73"/>
      <c r="R140" s="48"/>
      <c r="S140" s="29"/>
      <c r="T140" s="57"/>
      <c r="U140" s="71"/>
      <c r="V140" s="72"/>
      <c r="W140" s="73"/>
    </row>
    <row r="141" spans="1:23">
      <c r="A141" s="37"/>
      <c r="B141" s="169"/>
      <c r="C141" s="149"/>
      <c r="D141" s="150"/>
      <c r="E141" s="168"/>
      <c r="F141" s="48"/>
      <c r="G141" s="29"/>
      <c r="H141" s="57"/>
      <c r="I141" s="149"/>
      <c r="J141" s="150"/>
      <c r="K141" s="168"/>
      <c r="L141" s="48"/>
      <c r="M141" s="29"/>
      <c r="N141" s="57"/>
      <c r="O141" s="149"/>
      <c r="P141" s="150"/>
      <c r="Q141" s="168"/>
      <c r="R141" s="48"/>
      <c r="S141" s="29"/>
      <c r="T141" s="57"/>
      <c r="U141" s="149"/>
      <c r="V141" s="150"/>
      <c r="W141" s="168"/>
    </row>
    <row r="142" spans="1:23">
      <c r="A142" s="37"/>
      <c r="B142" s="169"/>
      <c r="C142" s="149"/>
      <c r="D142" s="150"/>
      <c r="E142" s="168"/>
      <c r="F142" s="48"/>
      <c r="G142" s="29"/>
      <c r="H142" s="57"/>
      <c r="I142" s="149"/>
      <c r="J142" s="150"/>
      <c r="K142" s="168"/>
      <c r="L142" s="48"/>
      <c r="M142" s="29"/>
      <c r="N142" s="57"/>
      <c r="O142" s="149"/>
      <c r="P142" s="150"/>
      <c r="Q142" s="168"/>
      <c r="R142" s="48"/>
      <c r="S142" s="29"/>
      <c r="T142" s="57"/>
      <c r="U142" s="149"/>
      <c r="V142" s="150"/>
      <c r="W142" s="168"/>
    </row>
    <row r="143" spans="1:23">
      <c r="A143" s="37"/>
      <c r="B143" s="169"/>
      <c r="C143" s="149"/>
      <c r="D143" s="150"/>
      <c r="E143" s="168"/>
      <c r="F143" s="48"/>
      <c r="G143" s="29"/>
      <c r="H143" s="57"/>
      <c r="I143" s="149"/>
      <c r="J143" s="150"/>
      <c r="K143" s="168"/>
      <c r="L143" s="48"/>
      <c r="M143" s="29"/>
      <c r="N143" s="57"/>
      <c r="O143" s="149"/>
      <c r="P143" s="150"/>
      <c r="Q143" s="168"/>
      <c r="R143" s="48"/>
      <c r="S143" s="29"/>
      <c r="T143" s="57"/>
      <c r="U143" s="149"/>
      <c r="V143" s="150"/>
      <c r="W143" s="168"/>
    </row>
    <row r="144" spans="1:23">
      <c r="A144" s="37"/>
      <c r="B144" s="169"/>
      <c r="C144" s="149"/>
      <c r="D144" s="150"/>
      <c r="E144" s="168"/>
      <c r="F144" s="48"/>
      <c r="G144" s="29"/>
      <c r="H144" s="57"/>
      <c r="I144" s="149"/>
      <c r="J144" s="150"/>
      <c r="K144" s="168"/>
      <c r="L144" s="48"/>
      <c r="M144" s="29"/>
      <c r="N144" s="57"/>
      <c r="O144" s="149"/>
      <c r="P144" s="150"/>
      <c r="Q144" s="168"/>
      <c r="R144" s="48"/>
      <c r="S144" s="29"/>
      <c r="T144" s="57"/>
      <c r="U144" s="149"/>
      <c r="V144" s="150"/>
      <c r="W144" s="168"/>
    </row>
    <row r="145" spans="1:23">
      <c r="A145" s="37"/>
      <c r="B145" s="169"/>
      <c r="C145" s="149"/>
      <c r="D145" s="150"/>
      <c r="E145" s="168"/>
      <c r="F145" s="43"/>
      <c r="G145" s="16"/>
      <c r="H145" s="57"/>
      <c r="I145" s="149"/>
      <c r="J145" s="150"/>
      <c r="K145" s="168"/>
      <c r="L145" s="43"/>
      <c r="M145" s="16"/>
      <c r="N145" s="57"/>
      <c r="O145" s="149"/>
      <c r="P145" s="150"/>
      <c r="Q145" s="168"/>
      <c r="R145" s="48"/>
      <c r="S145" s="29"/>
      <c r="T145" s="57"/>
      <c r="U145" s="149"/>
      <c r="V145" s="150"/>
      <c r="W145" s="168"/>
    </row>
    <row r="146" spans="1:23">
      <c r="A146" s="37"/>
      <c r="B146" s="169"/>
      <c r="C146" s="149"/>
      <c r="D146" s="150"/>
      <c r="E146" s="168"/>
      <c r="F146" s="48"/>
      <c r="G146" s="29"/>
      <c r="H146" s="57"/>
      <c r="I146" s="149"/>
      <c r="J146" s="150"/>
      <c r="K146" s="168"/>
      <c r="L146" s="48"/>
      <c r="M146" s="29"/>
      <c r="N146" s="57"/>
      <c r="O146" s="149"/>
      <c r="P146" s="150"/>
      <c r="Q146" s="168"/>
      <c r="R146" s="48"/>
      <c r="S146" s="29"/>
      <c r="T146" s="57"/>
      <c r="U146" s="149"/>
      <c r="V146" s="150"/>
      <c r="W146" s="168"/>
    </row>
    <row r="147" spans="1:23">
      <c r="A147" s="37"/>
      <c r="B147" s="169"/>
      <c r="C147" s="149"/>
      <c r="D147" s="150"/>
      <c r="E147" s="168"/>
      <c r="F147" s="48"/>
      <c r="G147" s="29"/>
      <c r="H147" s="57"/>
      <c r="I147" s="149"/>
      <c r="J147" s="150"/>
      <c r="K147" s="168"/>
      <c r="L147" s="48"/>
      <c r="M147" s="29"/>
      <c r="N147" s="57"/>
      <c r="O147" s="149"/>
      <c r="P147" s="150"/>
      <c r="Q147" s="168"/>
      <c r="R147" s="48"/>
      <c r="S147" s="29"/>
      <c r="T147" s="57"/>
      <c r="U147" s="149"/>
      <c r="V147" s="150"/>
      <c r="W147" s="168"/>
    </row>
    <row r="148" spans="1:23">
      <c r="A148" s="37"/>
      <c r="B148" s="169"/>
      <c r="C148" s="149"/>
      <c r="D148" s="150"/>
      <c r="E148" s="168"/>
      <c r="F148" s="48"/>
      <c r="G148" s="29"/>
      <c r="H148" s="57"/>
      <c r="I148" s="149"/>
      <c r="J148" s="150"/>
      <c r="K148" s="168"/>
      <c r="L148" s="48"/>
      <c r="M148" s="29"/>
      <c r="N148" s="57"/>
      <c r="O148" s="149"/>
      <c r="P148" s="150"/>
      <c r="Q148" s="168"/>
      <c r="R148" s="48"/>
      <c r="S148" s="29"/>
      <c r="T148" s="57"/>
      <c r="U148" s="149"/>
      <c r="V148" s="150"/>
      <c r="W148" s="168"/>
    </row>
    <row r="149" spans="1:23">
      <c r="A149" s="37"/>
      <c r="B149" s="169"/>
      <c r="C149" s="149"/>
      <c r="D149" s="150"/>
      <c r="E149" s="168"/>
      <c r="F149" s="48"/>
      <c r="G149" s="29"/>
      <c r="H149" s="57"/>
      <c r="I149" s="149"/>
      <c r="J149" s="150"/>
      <c r="K149" s="168"/>
      <c r="L149" s="48"/>
      <c r="M149" s="29"/>
      <c r="N149" s="57"/>
      <c r="O149" s="149"/>
      <c r="P149" s="150"/>
      <c r="Q149" s="168"/>
      <c r="R149" s="48"/>
      <c r="S149" s="29"/>
      <c r="T149" s="57"/>
      <c r="U149" s="149"/>
      <c r="V149" s="150"/>
      <c r="W149" s="168"/>
    </row>
    <row r="150" spans="1:23">
      <c r="A150" s="37"/>
      <c r="B150" s="169"/>
      <c r="C150" s="149"/>
      <c r="D150" s="150"/>
      <c r="E150" s="168"/>
      <c r="F150" s="48"/>
      <c r="G150" s="29"/>
      <c r="H150" s="57"/>
      <c r="I150" s="149"/>
      <c r="J150" s="150"/>
      <c r="K150" s="168"/>
      <c r="L150" s="48"/>
      <c r="M150" s="29"/>
      <c r="N150" s="57"/>
      <c r="O150" s="149"/>
      <c r="P150" s="150"/>
      <c r="Q150" s="168"/>
      <c r="R150" s="48"/>
      <c r="S150" s="29"/>
      <c r="T150" s="57"/>
      <c r="U150" s="149"/>
      <c r="V150" s="150"/>
      <c r="W150" s="168"/>
    </row>
    <row r="151" spans="1:23">
      <c r="A151" s="37"/>
      <c r="B151" s="169"/>
      <c r="C151" s="149"/>
      <c r="D151" s="150"/>
      <c r="E151" s="168"/>
      <c r="F151" s="48"/>
      <c r="G151" s="29"/>
      <c r="H151" s="57"/>
      <c r="I151" s="149"/>
      <c r="J151" s="150"/>
      <c r="K151" s="168"/>
      <c r="L151" s="48"/>
      <c r="M151" s="29"/>
      <c r="N151" s="57"/>
      <c r="O151" s="149"/>
      <c r="P151" s="150"/>
      <c r="Q151" s="168"/>
      <c r="R151" s="48"/>
      <c r="S151" s="29"/>
      <c r="T151" s="57"/>
      <c r="U151" s="149"/>
      <c r="V151" s="150"/>
      <c r="W151" s="168"/>
    </row>
    <row r="152" spans="1:23">
      <c r="A152" s="37"/>
      <c r="B152" s="169"/>
      <c r="C152" s="149"/>
      <c r="D152" s="150"/>
      <c r="E152" s="168"/>
      <c r="F152" s="48"/>
      <c r="G152" s="29"/>
      <c r="H152" s="57"/>
      <c r="I152" s="149"/>
      <c r="J152" s="150"/>
      <c r="K152" s="168"/>
      <c r="L152" s="48"/>
      <c r="M152" s="29"/>
      <c r="N152" s="57"/>
      <c r="O152" s="149"/>
      <c r="P152" s="150"/>
      <c r="Q152" s="168"/>
      <c r="R152" s="48"/>
      <c r="S152" s="29"/>
      <c r="T152" s="57"/>
      <c r="U152" s="149"/>
      <c r="V152" s="150"/>
      <c r="W152" s="168"/>
    </row>
    <row r="153" spans="1:23">
      <c r="A153" s="37"/>
      <c r="B153" s="169"/>
      <c r="C153" s="149"/>
      <c r="D153" s="150"/>
      <c r="E153" s="168"/>
      <c r="F153" s="48"/>
      <c r="G153" s="29"/>
      <c r="H153" s="57"/>
      <c r="I153" s="149"/>
      <c r="J153" s="150"/>
      <c r="K153" s="168"/>
      <c r="L153" s="48"/>
      <c r="M153" s="29"/>
      <c r="N153" s="57"/>
      <c r="O153" s="149"/>
      <c r="P153" s="150"/>
      <c r="Q153" s="168"/>
      <c r="R153" s="48"/>
      <c r="S153" s="29"/>
      <c r="T153" s="57"/>
      <c r="U153" s="149"/>
      <c r="V153" s="150"/>
      <c r="W153" s="168"/>
    </row>
    <row r="154" spans="1:23">
      <c r="A154" s="37"/>
      <c r="B154" s="169"/>
      <c r="C154" s="149"/>
      <c r="D154" s="150"/>
      <c r="E154" s="168"/>
      <c r="F154" s="48"/>
      <c r="G154" s="29"/>
      <c r="H154" s="57"/>
      <c r="I154" s="149"/>
      <c r="J154" s="150"/>
      <c r="K154" s="168"/>
      <c r="L154" s="48"/>
      <c r="M154" s="29"/>
      <c r="N154" s="57"/>
      <c r="O154" s="149"/>
      <c r="P154" s="150"/>
      <c r="Q154" s="168"/>
      <c r="R154" s="48"/>
      <c r="S154" s="29"/>
      <c r="T154" s="57"/>
      <c r="U154" s="149"/>
      <c r="V154" s="150"/>
      <c r="W154" s="168"/>
    </row>
    <row r="155" spans="1:23">
      <c r="A155" s="37"/>
      <c r="B155" s="169"/>
      <c r="C155" s="149"/>
      <c r="D155" s="150"/>
      <c r="E155" s="168"/>
      <c r="F155" s="48"/>
      <c r="G155" s="29"/>
      <c r="H155" s="57"/>
      <c r="I155" s="149"/>
      <c r="J155" s="150"/>
      <c r="K155" s="168"/>
      <c r="L155" s="48"/>
      <c r="M155" s="29"/>
      <c r="N155" s="57"/>
      <c r="O155" s="149"/>
      <c r="P155" s="150"/>
      <c r="Q155" s="168"/>
      <c r="R155" s="48"/>
      <c r="S155" s="29"/>
      <c r="T155" s="57"/>
      <c r="U155" s="149"/>
      <c r="V155" s="150"/>
      <c r="W155" s="168"/>
    </row>
    <row r="156" spans="1:23">
      <c r="A156" s="37"/>
      <c r="B156" s="169"/>
      <c r="C156" s="149"/>
      <c r="D156" s="150"/>
      <c r="E156" s="168"/>
      <c r="F156" s="48"/>
      <c r="G156" s="29"/>
      <c r="H156" s="57"/>
      <c r="I156" s="149"/>
      <c r="J156" s="150"/>
      <c r="K156" s="168"/>
      <c r="L156" s="48"/>
      <c r="M156" s="29"/>
      <c r="N156" s="57"/>
      <c r="O156" s="149"/>
      <c r="P156" s="150"/>
      <c r="Q156" s="168"/>
      <c r="R156" s="48"/>
      <c r="S156" s="29"/>
      <c r="T156" s="57"/>
      <c r="U156" s="149"/>
      <c r="V156" s="150"/>
      <c r="W156" s="168"/>
    </row>
    <row r="157" spans="1:23">
      <c r="A157" s="37"/>
      <c r="B157" s="169"/>
      <c r="C157" s="149"/>
      <c r="D157" s="150"/>
      <c r="E157" s="168"/>
      <c r="F157" s="48"/>
      <c r="G157" s="29"/>
      <c r="H157" s="57"/>
      <c r="I157" s="149"/>
      <c r="J157" s="150"/>
      <c r="K157" s="168"/>
      <c r="L157" s="48"/>
      <c r="M157" s="29"/>
      <c r="N157" s="57"/>
      <c r="O157" s="149"/>
      <c r="P157" s="150"/>
      <c r="Q157" s="168"/>
      <c r="R157" s="48"/>
      <c r="S157" s="29"/>
      <c r="T157" s="57"/>
      <c r="U157" s="149"/>
      <c r="V157" s="150"/>
      <c r="W157" s="168"/>
    </row>
    <row r="158" spans="1:23">
      <c r="A158" s="37"/>
      <c r="B158" s="169"/>
      <c r="C158" s="149"/>
      <c r="D158" s="150"/>
      <c r="E158" s="168"/>
      <c r="F158" s="48"/>
      <c r="G158" s="29"/>
      <c r="H158" s="57"/>
      <c r="I158" s="149"/>
      <c r="J158" s="150"/>
      <c r="K158" s="168"/>
      <c r="L158" s="48"/>
      <c r="M158" s="29"/>
      <c r="N158" s="57"/>
      <c r="O158" s="149"/>
      <c r="P158" s="150"/>
      <c r="Q158" s="168"/>
      <c r="R158" s="48"/>
      <c r="S158" s="29"/>
      <c r="T158" s="57"/>
      <c r="U158" s="149"/>
      <c r="V158" s="150"/>
      <c r="W158" s="168"/>
    </row>
    <row r="159" spans="1:23">
      <c r="A159" s="37"/>
      <c r="B159" s="169"/>
      <c r="C159" s="149"/>
      <c r="D159" s="150"/>
      <c r="E159" s="168"/>
      <c r="F159" s="48"/>
      <c r="G159" s="29"/>
      <c r="H159" s="57"/>
      <c r="I159" s="149"/>
      <c r="J159" s="150"/>
      <c r="K159" s="168"/>
      <c r="L159" s="48"/>
      <c r="M159" s="29"/>
      <c r="N159" s="57"/>
      <c r="O159" s="149"/>
      <c r="P159" s="150"/>
      <c r="Q159" s="168"/>
      <c r="R159" s="48"/>
      <c r="S159" s="29"/>
      <c r="T159" s="57"/>
      <c r="U159" s="149"/>
      <c r="V159" s="150"/>
      <c r="W159" s="168"/>
    </row>
    <row r="160" spans="1:23">
      <c r="A160" s="37"/>
      <c r="B160" s="169"/>
      <c r="C160" s="149"/>
      <c r="D160" s="150"/>
      <c r="E160" s="168"/>
      <c r="F160" s="48"/>
      <c r="G160" s="29"/>
      <c r="H160" s="57"/>
      <c r="I160" s="149"/>
      <c r="J160" s="150"/>
      <c r="K160" s="168"/>
      <c r="L160" s="48"/>
      <c r="M160" s="29"/>
      <c r="N160" s="57"/>
      <c r="O160" s="149"/>
      <c r="P160" s="150"/>
      <c r="Q160" s="168"/>
      <c r="R160" s="48"/>
      <c r="S160" s="29"/>
      <c r="T160" s="57"/>
      <c r="U160" s="149"/>
      <c r="V160" s="150"/>
      <c r="W160" s="168"/>
    </row>
    <row r="161" spans="1:23">
      <c r="A161" s="37"/>
      <c r="B161" s="169"/>
      <c r="C161" s="149"/>
      <c r="D161" s="150"/>
      <c r="E161" s="168"/>
      <c r="F161" s="48"/>
      <c r="G161" s="29"/>
      <c r="H161" s="57"/>
      <c r="I161" s="149"/>
      <c r="J161" s="150"/>
      <c r="K161" s="168"/>
      <c r="L161" s="48"/>
      <c r="M161" s="29"/>
      <c r="N161" s="57"/>
      <c r="O161" s="149"/>
      <c r="P161" s="150"/>
      <c r="Q161" s="168"/>
      <c r="R161" s="48"/>
      <c r="S161" s="29"/>
      <c r="T161" s="57"/>
      <c r="U161" s="149"/>
      <c r="V161" s="150"/>
      <c r="W161" s="168"/>
    </row>
    <row r="162" spans="1:23">
      <c r="A162" s="37"/>
      <c r="B162" s="169"/>
      <c r="C162" s="149"/>
      <c r="D162" s="150"/>
      <c r="E162" s="168"/>
      <c r="F162" s="48"/>
      <c r="G162" s="29"/>
      <c r="H162" s="57"/>
      <c r="I162" s="149"/>
      <c r="J162" s="150"/>
      <c r="K162" s="168"/>
      <c r="L162" s="48"/>
      <c r="M162" s="29"/>
      <c r="N162" s="57"/>
      <c r="O162" s="149"/>
      <c r="P162" s="150"/>
      <c r="Q162" s="168"/>
      <c r="R162" s="48"/>
      <c r="S162" s="29"/>
      <c r="T162" s="57"/>
      <c r="U162" s="149"/>
      <c r="V162" s="150"/>
      <c r="W162" s="168"/>
    </row>
    <row r="163" spans="1:23">
      <c r="A163" s="37"/>
      <c r="B163" s="169"/>
      <c r="C163" s="149"/>
      <c r="D163" s="150"/>
      <c r="E163" s="168"/>
      <c r="F163" s="48"/>
      <c r="G163" s="29"/>
      <c r="H163" s="57"/>
      <c r="I163" s="149"/>
      <c r="J163" s="150"/>
      <c r="K163" s="168"/>
      <c r="L163" s="48"/>
      <c r="M163" s="29"/>
      <c r="N163" s="57"/>
      <c r="O163" s="149"/>
      <c r="P163" s="150"/>
      <c r="Q163" s="168"/>
      <c r="R163" s="48"/>
      <c r="S163" s="29"/>
      <c r="T163" s="57"/>
      <c r="U163" s="149"/>
      <c r="V163" s="150"/>
      <c r="W163" s="168"/>
    </row>
    <row r="164" spans="1:23">
      <c r="A164" s="37"/>
      <c r="B164" s="169"/>
      <c r="C164" s="149"/>
      <c r="D164" s="150"/>
      <c r="E164" s="168"/>
      <c r="F164" s="48"/>
      <c r="G164" s="29"/>
      <c r="H164" s="57"/>
      <c r="I164" s="149"/>
      <c r="J164" s="150"/>
      <c r="K164" s="168"/>
      <c r="L164" s="48"/>
      <c r="M164" s="29"/>
      <c r="N164" s="57"/>
      <c r="O164" s="149"/>
      <c r="P164" s="150"/>
      <c r="Q164" s="168"/>
      <c r="R164" s="48"/>
      <c r="S164" s="29"/>
      <c r="T164" s="57"/>
      <c r="U164" s="149"/>
      <c r="V164" s="150"/>
      <c r="W164" s="168"/>
    </row>
    <row r="165" spans="1:23">
      <c r="A165" s="37"/>
      <c r="B165" s="169"/>
      <c r="C165" s="149"/>
      <c r="D165" s="150"/>
      <c r="E165" s="168"/>
      <c r="F165" s="48"/>
      <c r="G165" s="29"/>
      <c r="H165" s="57"/>
      <c r="I165" s="149"/>
      <c r="J165" s="150"/>
      <c r="K165" s="168"/>
      <c r="L165" s="48"/>
      <c r="M165" s="29"/>
      <c r="N165" s="57"/>
      <c r="O165" s="149"/>
      <c r="P165" s="150"/>
      <c r="Q165" s="168"/>
      <c r="R165" s="48"/>
      <c r="S165" s="29"/>
      <c r="T165" s="57"/>
      <c r="U165" s="149"/>
      <c r="V165" s="150"/>
      <c r="W165" s="168"/>
    </row>
    <row r="166" spans="1:23">
      <c r="A166" s="37"/>
      <c r="B166" s="169"/>
      <c r="C166" s="149"/>
      <c r="D166" s="150"/>
      <c r="E166" s="168"/>
      <c r="F166" s="48"/>
      <c r="G166" s="29"/>
      <c r="H166" s="57"/>
      <c r="I166" s="149"/>
      <c r="J166" s="150"/>
      <c r="K166" s="168"/>
      <c r="L166" s="48"/>
      <c r="M166" s="29"/>
      <c r="N166" s="57"/>
      <c r="O166" s="149"/>
      <c r="P166" s="150"/>
      <c r="Q166" s="168"/>
      <c r="R166" s="48"/>
      <c r="S166" s="29"/>
      <c r="T166" s="57"/>
      <c r="U166" s="149"/>
      <c r="V166" s="150"/>
      <c r="W166" s="168"/>
    </row>
    <row r="167" spans="1:23">
      <c r="A167" s="37"/>
      <c r="B167" s="169"/>
      <c r="C167" s="149"/>
      <c r="D167" s="150"/>
      <c r="E167" s="168"/>
      <c r="F167" s="48"/>
      <c r="G167" s="29"/>
      <c r="H167" s="57"/>
      <c r="I167" s="149"/>
      <c r="J167" s="150"/>
      <c r="K167" s="168"/>
      <c r="L167" s="48"/>
      <c r="M167" s="29"/>
      <c r="N167" s="57"/>
      <c r="O167" s="149"/>
      <c r="P167" s="150"/>
      <c r="Q167" s="168"/>
      <c r="R167" s="48"/>
      <c r="S167" s="29"/>
      <c r="T167" s="57"/>
      <c r="U167" s="149"/>
      <c r="V167" s="150"/>
      <c r="W167" s="168"/>
    </row>
    <row r="168" spans="1:23">
      <c r="A168" s="37"/>
      <c r="B168" s="169"/>
      <c r="C168" s="149"/>
      <c r="D168" s="150"/>
      <c r="E168" s="168"/>
      <c r="F168" s="48"/>
      <c r="G168" s="29"/>
      <c r="H168" s="57"/>
      <c r="I168" s="149"/>
      <c r="J168" s="150"/>
      <c r="K168" s="168"/>
      <c r="L168" s="48"/>
      <c r="M168" s="29"/>
      <c r="N168" s="57"/>
      <c r="O168" s="149"/>
      <c r="P168" s="150"/>
      <c r="Q168" s="168"/>
      <c r="R168" s="48"/>
      <c r="S168" s="29"/>
      <c r="T168" s="57"/>
      <c r="U168" s="149"/>
      <c r="V168" s="150"/>
      <c r="W168" s="168"/>
    </row>
    <row r="169" spans="1:23">
      <c r="A169" s="37"/>
      <c r="B169" s="169"/>
      <c r="C169" s="149"/>
      <c r="D169" s="150"/>
      <c r="E169" s="168"/>
      <c r="F169" s="48"/>
      <c r="G169" s="29"/>
      <c r="H169" s="57"/>
      <c r="I169" s="149"/>
      <c r="J169" s="150"/>
      <c r="K169" s="168"/>
      <c r="L169" s="48"/>
      <c r="M169" s="29"/>
      <c r="N169" s="57"/>
      <c r="O169" s="149"/>
      <c r="P169" s="150"/>
      <c r="Q169" s="168"/>
      <c r="R169" s="48"/>
      <c r="S169" s="29"/>
      <c r="T169" s="57"/>
      <c r="U169" s="149"/>
      <c r="V169" s="150"/>
      <c r="W169" s="168"/>
    </row>
    <row r="170" spans="1:23">
      <c r="A170" s="37"/>
      <c r="B170" s="169"/>
      <c r="C170" s="178"/>
      <c r="D170" s="179"/>
      <c r="E170" s="180"/>
      <c r="F170" s="48"/>
      <c r="G170" s="29"/>
      <c r="H170" s="181"/>
      <c r="I170" s="178"/>
      <c r="J170" s="179"/>
      <c r="K170" s="180"/>
      <c r="L170" s="48"/>
      <c r="M170" s="29"/>
      <c r="N170" s="181"/>
      <c r="O170" s="178"/>
      <c r="P170" s="179"/>
      <c r="Q170" s="180"/>
      <c r="R170" s="48"/>
      <c r="S170" s="29"/>
      <c r="T170" s="57"/>
      <c r="U170" s="178"/>
      <c r="V170" s="179"/>
      <c r="W170" s="180"/>
    </row>
    <row r="171" spans="1:23">
      <c r="A171" s="37"/>
      <c r="B171" s="169"/>
      <c r="C171" s="178"/>
      <c r="D171" s="179"/>
      <c r="E171" s="180"/>
      <c r="F171" s="48"/>
      <c r="G171" s="29"/>
      <c r="H171" s="181"/>
      <c r="I171" s="178"/>
      <c r="J171" s="179"/>
      <c r="K171" s="180"/>
      <c r="L171" s="48"/>
      <c r="M171" s="29"/>
      <c r="N171" s="181"/>
      <c r="O171" s="178"/>
      <c r="P171" s="179"/>
      <c r="Q171" s="180"/>
      <c r="R171" s="48"/>
      <c r="S171" s="29"/>
      <c r="T171" s="57"/>
      <c r="U171" s="178"/>
      <c r="V171" s="179"/>
      <c r="W171" s="180"/>
    </row>
    <row r="172" spans="1:23">
      <c r="A172" s="37"/>
      <c r="B172" s="169"/>
      <c r="C172" s="178"/>
      <c r="D172" s="179"/>
      <c r="E172" s="180"/>
      <c r="F172" s="48"/>
      <c r="G172" s="29"/>
      <c r="H172" s="181"/>
      <c r="I172" s="178"/>
      <c r="J172" s="179"/>
      <c r="K172" s="180"/>
      <c r="L172" s="48"/>
      <c r="M172" s="29"/>
      <c r="N172" s="181"/>
      <c r="O172" s="178"/>
      <c r="P172" s="179"/>
      <c r="Q172" s="180"/>
      <c r="R172" s="48"/>
      <c r="S172" s="29"/>
      <c r="T172" s="57"/>
      <c r="U172" s="178"/>
      <c r="V172" s="179"/>
      <c r="W172" s="180"/>
    </row>
    <row r="173" spans="1:23">
      <c r="A173" s="37"/>
      <c r="B173" s="169"/>
      <c r="C173" s="178"/>
      <c r="D173" s="179"/>
      <c r="E173" s="180"/>
      <c r="F173" s="48"/>
      <c r="G173" s="29"/>
      <c r="H173" s="181"/>
      <c r="I173" s="178"/>
      <c r="J173" s="179"/>
      <c r="K173" s="180"/>
      <c r="L173" s="48"/>
      <c r="M173" s="29"/>
      <c r="N173" s="181"/>
      <c r="O173" s="178"/>
      <c r="P173" s="179"/>
      <c r="Q173" s="180"/>
      <c r="R173" s="48"/>
      <c r="S173" s="29"/>
      <c r="T173" s="57"/>
      <c r="U173" s="178"/>
      <c r="V173" s="179"/>
      <c r="W173" s="180"/>
    </row>
    <row r="174" spans="1:23">
      <c r="A174" s="37"/>
      <c r="B174" s="169"/>
      <c r="C174" s="178"/>
      <c r="D174" s="179"/>
      <c r="E174" s="180"/>
      <c r="F174" s="48"/>
      <c r="G174" s="29"/>
      <c r="H174" s="181"/>
      <c r="I174" s="178"/>
      <c r="J174" s="179"/>
      <c r="K174" s="180"/>
      <c r="L174" s="48"/>
      <c r="M174" s="29"/>
      <c r="N174" s="181"/>
      <c r="O174" s="178"/>
      <c r="P174" s="179"/>
      <c r="Q174" s="180"/>
      <c r="R174" s="48"/>
      <c r="S174" s="29"/>
      <c r="T174" s="57"/>
      <c r="U174" s="178"/>
      <c r="V174" s="179"/>
      <c r="W174" s="180"/>
    </row>
    <row r="175" spans="1:23">
      <c r="A175" s="37"/>
      <c r="B175" s="169"/>
      <c r="C175" s="178"/>
      <c r="D175" s="179"/>
      <c r="E175" s="180"/>
      <c r="F175" s="51"/>
      <c r="G175" s="37"/>
      <c r="H175" s="181"/>
      <c r="I175" s="178"/>
      <c r="J175" s="179"/>
      <c r="K175" s="180"/>
      <c r="L175" s="51"/>
      <c r="M175" s="37"/>
      <c r="N175" s="181"/>
      <c r="O175" s="178"/>
      <c r="P175" s="179"/>
      <c r="Q175" s="180"/>
      <c r="R175" s="51"/>
      <c r="S175" s="37"/>
      <c r="T175" s="60"/>
      <c r="U175" s="178"/>
      <c r="V175" s="179"/>
      <c r="W175" s="180"/>
    </row>
    <row r="176" spans="1:23">
      <c r="A176" s="37"/>
      <c r="B176" s="169"/>
      <c r="C176" s="178"/>
      <c r="D176" s="179"/>
      <c r="E176" s="180"/>
      <c r="F176" s="51"/>
      <c r="G176" s="37"/>
      <c r="H176" s="181"/>
      <c r="I176" s="178"/>
      <c r="J176" s="179"/>
      <c r="K176" s="180"/>
      <c r="L176" s="51"/>
      <c r="M176" s="37"/>
      <c r="N176" s="181"/>
      <c r="O176" s="178"/>
      <c r="P176" s="179"/>
      <c r="Q176" s="180"/>
      <c r="R176" s="51"/>
      <c r="S176" s="37"/>
      <c r="T176" s="60"/>
      <c r="U176" s="178"/>
      <c r="V176" s="179"/>
      <c r="W176" s="180"/>
    </row>
    <row r="177" spans="1:23">
      <c r="A177" s="37"/>
      <c r="B177" s="169"/>
      <c r="C177" s="178"/>
      <c r="D177" s="179"/>
      <c r="E177" s="180"/>
      <c r="F177" s="51"/>
      <c r="G177" s="37"/>
      <c r="H177" s="181"/>
      <c r="I177" s="178"/>
      <c r="J177" s="179"/>
      <c r="K177" s="180"/>
      <c r="L177" s="51"/>
      <c r="M177" s="37"/>
      <c r="N177" s="181"/>
      <c r="O177" s="178"/>
      <c r="P177" s="179"/>
      <c r="Q177" s="180"/>
      <c r="R177" s="51"/>
      <c r="S177" s="37"/>
      <c r="T177" s="60"/>
      <c r="U177" s="178"/>
      <c r="V177" s="179"/>
      <c r="W177" s="180"/>
    </row>
    <row r="178" spans="1:23">
      <c r="A178" s="37"/>
      <c r="B178" s="169"/>
      <c r="C178" s="178"/>
      <c r="D178" s="179"/>
      <c r="E178" s="180"/>
      <c r="F178" s="51"/>
      <c r="G178" s="37"/>
      <c r="H178" s="181"/>
      <c r="I178" s="178"/>
      <c r="J178" s="179"/>
      <c r="K178" s="180"/>
      <c r="L178" s="51"/>
      <c r="M178" s="37"/>
      <c r="N178" s="181"/>
      <c r="O178" s="178"/>
      <c r="P178" s="179"/>
      <c r="Q178" s="180"/>
      <c r="R178" s="51"/>
      <c r="S178" s="37"/>
      <c r="T178" s="60"/>
      <c r="U178" s="178"/>
      <c r="V178" s="179"/>
      <c r="W178" s="180"/>
    </row>
    <row r="179" spans="1:23">
      <c r="A179" s="37"/>
      <c r="B179" s="169"/>
      <c r="C179" s="178"/>
      <c r="D179" s="179"/>
      <c r="E179" s="180"/>
      <c r="F179" s="51"/>
      <c r="G179" s="37"/>
      <c r="H179" s="181"/>
      <c r="I179" s="178"/>
      <c r="J179" s="179"/>
      <c r="K179" s="180"/>
      <c r="L179" s="51"/>
      <c r="M179" s="37"/>
      <c r="N179" s="181"/>
      <c r="O179" s="178"/>
      <c r="P179" s="179"/>
      <c r="Q179" s="180"/>
      <c r="R179" s="51"/>
      <c r="S179" s="37"/>
      <c r="T179" s="60"/>
      <c r="U179" s="178"/>
      <c r="V179" s="179"/>
      <c r="W179" s="180"/>
    </row>
    <row r="180" spans="1:23">
      <c r="A180" s="37"/>
      <c r="B180" s="169"/>
      <c r="C180" s="178"/>
      <c r="D180" s="179"/>
      <c r="E180" s="180"/>
      <c r="F180" s="51"/>
      <c r="G180" s="37"/>
      <c r="H180" s="181"/>
      <c r="I180" s="178"/>
      <c r="J180" s="179"/>
      <c r="K180" s="180"/>
      <c r="L180" s="51"/>
      <c r="M180" s="37"/>
      <c r="N180" s="181"/>
      <c r="O180" s="178"/>
      <c r="P180" s="179"/>
      <c r="Q180" s="180"/>
      <c r="R180" s="51"/>
      <c r="S180" s="37"/>
      <c r="T180" s="60"/>
      <c r="U180" s="178"/>
      <c r="V180" s="179"/>
      <c r="W180" s="180"/>
    </row>
    <row r="181" spans="1:23">
      <c r="A181" s="37"/>
      <c r="B181" s="169"/>
      <c r="C181" s="178"/>
      <c r="D181" s="179"/>
      <c r="E181" s="180"/>
      <c r="F181" s="51"/>
      <c r="G181" s="37"/>
      <c r="H181" s="181"/>
      <c r="I181" s="178"/>
      <c r="J181" s="179"/>
      <c r="K181" s="180"/>
      <c r="L181" s="51"/>
      <c r="M181" s="37"/>
      <c r="N181" s="181"/>
      <c r="O181" s="178"/>
      <c r="P181" s="179"/>
      <c r="Q181" s="180"/>
      <c r="R181" s="51"/>
      <c r="S181" s="37"/>
      <c r="T181" s="60"/>
      <c r="U181" s="178"/>
      <c r="V181" s="179"/>
      <c r="W181" s="180"/>
    </row>
    <row r="182" spans="1:23">
      <c r="A182" s="37"/>
      <c r="B182" s="169"/>
      <c r="C182" s="178"/>
      <c r="D182" s="179"/>
      <c r="E182" s="180"/>
      <c r="F182" s="51"/>
      <c r="G182" s="37"/>
      <c r="H182" s="181"/>
      <c r="I182" s="178"/>
      <c r="J182" s="179"/>
      <c r="K182" s="180"/>
      <c r="L182" s="51"/>
      <c r="M182" s="37"/>
      <c r="N182" s="181"/>
      <c r="O182" s="178"/>
      <c r="P182" s="179"/>
      <c r="Q182" s="180"/>
      <c r="R182" s="51"/>
      <c r="S182" s="37"/>
      <c r="T182" s="60"/>
      <c r="U182" s="178"/>
      <c r="V182" s="179"/>
      <c r="W182" s="180"/>
    </row>
    <row r="183" spans="1:23">
      <c r="A183" s="37"/>
      <c r="B183" s="169"/>
      <c r="C183" s="178"/>
      <c r="D183" s="179"/>
      <c r="E183" s="180"/>
      <c r="F183" s="51"/>
      <c r="G183" s="37"/>
      <c r="H183" s="181"/>
      <c r="I183" s="178"/>
      <c r="J183" s="179"/>
      <c r="K183" s="180"/>
      <c r="L183" s="51"/>
      <c r="M183" s="37"/>
      <c r="N183" s="181"/>
      <c r="O183" s="178"/>
      <c r="P183" s="179"/>
      <c r="Q183" s="180"/>
      <c r="R183" s="51"/>
      <c r="S183" s="37"/>
      <c r="T183" s="60"/>
      <c r="U183" s="178"/>
      <c r="V183" s="179"/>
      <c r="W183" s="180"/>
    </row>
    <row r="184" spans="1:23">
      <c r="A184" s="37"/>
      <c r="B184" s="169"/>
      <c r="C184" s="178"/>
      <c r="D184" s="179"/>
      <c r="E184" s="180"/>
      <c r="F184" s="51"/>
      <c r="G184" s="37"/>
      <c r="H184" s="181"/>
      <c r="I184" s="178"/>
      <c r="J184" s="179"/>
      <c r="K184" s="180"/>
      <c r="L184" s="51"/>
      <c r="M184" s="37"/>
      <c r="N184" s="181"/>
      <c r="O184" s="178"/>
      <c r="P184" s="179"/>
      <c r="Q184" s="180"/>
      <c r="R184" s="51"/>
      <c r="S184" s="37"/>
      <c r="T184" s="60"/>
      <c r="U184" s="178"/>
      <c r="V184" s="179"/>
      <c r="W184" s="180"/>
    </row>
    <row r="185" spans="1:23">
      <c r="A185" s="30"/>
      <c r="B185" s="174"/>
      <c r="C185" s="175"/>
      <c r="D185" s="176"/>
      <c r="E185" s="177"/>
      <c r="F185" s="51"/>
      <c r="G185" s="37"/>
      <c r="H185" s="59"/>
      <c r="I185" s="175"/>
      <c r="J185" s="176"/>
      <c r="K185" s="177"/>
      <c r="L185" s="51"/>
      <c r="M185" s="37"/>
      <c r="N185" s="59"/>
      <c r="O185" s="175"/>
      <c r="P185" s="176"/>
      <c r="Q185" s="177"/>
      <c r="R185" s="51"/>
      <c r="S185" s="37"/>
      <c r="T185" s="60"/>
      <c r="U185" s="175"/>
      <c r="V185" s="176"/>
      <c r="W185" s="177"/>
    </row>
    <row r="186" spans="1:23">
      <c r="A186" s="29"/>
      <c r="B186" s="182"/>
      <c r="C186" s="149"/>
      <c r="D186" s="150"/>
      <c r="E186" s="168"/>
      <c r="F186" s="51"/>
      <c r="G186" s="37"/>
      <c r="H186" s="57"/>
      <c r="I186" s="149"/>
      <c r="J186" s="150"/>
      <c r="K186" s="168"/>
      <c r="L186" s="51"/>
      <c r="M186" s="37"/>
      <c r="N186" s="57"/>
      <c r="O186" s="149"/>
      <c r="P186" s="150"/>
      <c r="Q186" s="168"/>
      <c r="R186" s="51"/>
      <c r="S186" s="37"/>
      <c r="T186" s="60"/>
      <c r="U186" s="149"/>
      <c r="V186" s="150"/>
      <c r="W186" s="168"/>
    </row>
    <row r="187" spans="1:23">
      <c r="A187" s="29"/>
      <c r="B187" s="182"/>
      <c r="C187" s="149"/>
      <c r="D187" s="150"/>
      <c r="E187" s="168"/>
      <c r="F187" s="51"/>
      <c r="G187" s="37"/>
      <c r="H187" s="57"/>
      <c r="I187" s="149"/>
      <c r="J187" s="150"/>
      <c r="K187" s="168"/>
      <c r="L187" s="51"/>
      <c r="M187" s="37"/>
      <c r="N187" s="57"/>
      <c r="O187" s="149"/>
      <c r="P187" s="150"/>
      <c r="Q187" s="168"/>
      <c r="R187" s="51"/>
      <c r="S187" s="37"/>
      <c r="T187" s="60"/>
      <c r="U187" s="149"/>
      <c r="V187" s="150"/>
      <c r="W187" s="168"/>
    </row>
    <row r="188" spans="1:23">
      <c r="A188" s="29"/>
      <c r="B188" s="182"/>
      <c r="C188" s="149"/>
      <c r="D188" s="150"/>
      <c r="E188" s="168"/>
      <c r="F188" s="51"/>
      <c r="G188" s="37"/>
      <c r="H188" s="57"/>
      <c r="I188" s="149"/>
      <c r="J188" s="150"/>
      <c r="K188" s="168"/>
      <c r="L188" s="51"/>
      <c r="M188" s="37"/>
      <c r="N188" s="57"/>
      <c r="O188" s="149"/>
      <c r="P188" s="150"/>
      <c r="Q188" s="168"/>
      <c r="R188" s="51"/>
      <c r="S188" s="37"/>
      <c r="T188" s="60"/>
      <c r="U188" s="149"/>
      <c r="V188" s="150"/>
      <c r="W188" s="168"/>
    </row>
    <row r="189" spans="1:23">
      <c r="A189" s="29"/>
      <c r="B189" s="182"/>
      <c r="C189" s="149"/>
      <c r="D189" s="150"/>
      <c r="E189" s="168"/>
      <c r="F189" s="51"/>
      <c r="G189" s="37"/>
      <c r="H189" s="57"/>
      <c r="I189" s="149"/>
      <c r="J189" s="150"/>
      <c r="K189" s="168"/>
      <c r="L189" s="51"/>
      <c r="M189" s="37"/>
      <c r="N189" s="57"/>
      <c r="O189" s="149"/>
      <c r="P189" s="150"/>
      <c r="Q189" s="168"/>
      <c r="R189" s="51"/>
      <c r="S189" s="37"/>
      <c r="T189" s="60"/>
      <c r="U189" s="149"/>
      <c r="V189" s="150"/>
      <c r="W189" s="168"/>
    </row>
    <row r="190" spans="1:23">
      <c r="A190" s="29"/>
      <c r="B190" s="182"/>
      <c r="C190" s="149"/>
      <c r="D190" s="150"/>
      <c r="E190" s="168"/>
      <c r="F190" s="50"/>
      <c r="G190" s="30"/>
      <c r="H190" s="57"/>
      <c r="I190" s="149"/>
      <c r="J190" s="150"/>
      <c r="K190" s="168"/>
      <c r="L190" s="50"/>
      <c r="M190" s="30"/>
      <c r="N190" s="57"/>
      <c r="O190" s="149"/>
      <c r="P190" s="150"/>
      <c r="Q190" s="168"/>
      <c r="R190" s="50"/>
      <c r="S190" s="30"/>
      <c r="T190" s="59"/>
      <c r="U190" s="149"/>
      <c r="V190" s="150"/>
      <c r="W190" s="168"/>
    </row>
    <row r="191" spans="1:23">
      <c r="A191" s="29"/>
      <c r="B191" s="182"/>
      <c r="C191" s="149"/>
      <c r="D191" s="150"/>
      <c r="E191" s="168"/>
      <c r="F191" s="48"/>
      <c r="G191" s="29"/>
      <c r="H191" s="57"/>
      <c r="I191" s="149"/>
      <c r="J191" s="150"/>
      <c r="K191" s="168"/>
      <c r="L191" s="48"/>
      <c r="M191" s="29"/>
      <c r="N191" s="57"/>
      <c r="O191" s="149"/>
      <c r="P191" s="150"/>
      <c r="Q191" s="168"/>
      <c r="R191" s="48"/>
      <c r="S191" s="29"/>
      <c r="T191" s="57"/>
      <c r="U191" s="149"/>
      <c r="V191" s="150"/>
      <c r="W191" s="168"/>
    </row>
    <row r="192" spans="1:23">
      <c r="A192" s="29"/>
      <c r="B192" s="182"/>
      <c r="C192" s="149"/>
      <c r="D192" s="150"/>
      <c r="E192" s="168"/>
      <c r="F192" s="48"/>
      <c r="G192" s="29"/>
      <c r="H192" s="57"/>
      <c r="I192" s="149"/>
      <c r="J192" s="150"/>
      <c r="K192" s="168"/>
      <c r="L192" s="48"/>
      <c r="M192" s="29"/>
      <c r="N192" s="57"/>
      <c r="O192" s="149"/>
      <c r="P192" s="150"/>
      <c r="Q192" s="168"/>
      <c r="R192" s="48"/>
      <c r="S192" s="29"/>
      <c r="T192" s="57"/>
      <c r="U192" s="149"/>
      <c r="V192" s="150"/>
      <c r="W192" s="168"/>
    </row>
    <row r="193" spans="1:23">
      <c r="A193" s="29"/>
      <c r="B193" s="182"/>
      <c r="C193" s="149"/>
      <c r="D193" s="150"/>
      <c r="E193" s="168"/>
      <c r="F193" s="48"/>
      <c r="G193" s="29"/>
      <c r="H193" s="57"/>
      <c r="I193" s="149"/>
      <c r="J193" s="150"/>
      <c r="K193" s="168"/>
      <c r="L193" s="48"/>
      <c r="M193" s="29"/>
      <c r="N193" s="57"/>
      <c r="O193" s="149"/>
      <c r="P193" s="150"/>
      <c r="Q193" s="168"/>
      <c r="R193" s="48"/>
      <c r="S193" s="29"/>
      <c r="T193" s="57"/>
      <c r="U193" s="149"/>
      <c r="V193" s="150"/>
      <c r="W193" s="168"/>
    </row>
    <row r="194" spans="1:23">
      <c r="A194" s="29"/>
      <c r="B194" s="182"/>
      <c r="C194" s="149"/>
      <c r="D194" s="150"/>
      <c r="E194" s="168"/>
      <c r="F194" s="48"/>
      <c r="G194" s="29"/>
      <c r="H194" s="57"/>
      <c r="I194" s="149"/>
      <c r="J194" s="150"/>
      <c r="K194" s="168"/>
      <c r="L194" s="48"/>
      <c r="M194" s="29"/>
      <c r="N194" s="57"/>
      <c r="O194" s="149"/>
      <c r="P194" s="150"/>
      <c r="Q194" s="168"/>
      <c r="R194" s="48"/>
      <c r="S194" s="29"/>
      <c r="T194" s="57"/>
      <c r="U194" s="149"/>
      <c r="V194" s="150"/>
      <c r="W194" s="168"/>
    </row>
    <row r="195" spans="1:23">
      <c r="A195" s="29"/>
      <c r="B195" s="182"/>
      <c r="C195" s="149"/>
      <c r="D195" s="150"/>
      <c r="E195" s="168"/>
      <c r="F195" s="48"/>
      <c r="G195" s="29"/>
      <c r="H195" s="57"/>
      <c r="I195" s="149"/>
      <c r="J195" s="150"/>
      <c r="K195" s="168"/>
      <c r="L195" s="48"/>
      <c r="M195" s="29"/>
      <c r="N195" s="57"/>
      <c r="O195" s="149"/>
      <c r="P195" s="150"/>
      <c r="Q195" s="168"/>
      <c r="R195" s="48"/>
      <c r="S195" s="29"/>
      <c r="T195" s="57"/>
      <c r="U195" s="149"/>
      <c r="V195" s="150"/>
      <c r="W195" s="168"/>
    </row>
    <row r="196" spans="1:23">
      <c r="A196" s="29"/>
      <c r="B196" s="182"/>
      <c r="C196" s="149"/>
      <c r="D196" s="150"/>
      <c r="E196" s="168"/>
      <c r="F196" s="48"/>
      <c r="G196" s="29"/>
      <c r="H196" s="57"/>
      <c r="I196" s="149"/>
      <c r="J196" s="150"/>
      <c r="K196" s="168"/>
      <c r="L196" s="48"/>
      <c r="M196" s="29"/>
      <c r="N196" s="57"/>
      <c r="O196" s="149"/>
      <c r="P196" s="150"/>
      <c r="Q196" s="168"/>
      <c r="R196" s="48"/>
      <c r="S196" s="29"/>
      <c r="T196" s="57"/>
      <c r="U196" s="149"/>
      <c r="V196" s="150"/>
      <c r="W196" s="168"/>
    </row>
    <row r="197" spans="1:23">
      <c r="A197" s="29"/>
      <c r="B197" s="182"/>
      <c r="C197" s="149"/>
      <c r="D197" s="150"/>
      <c r="E197" s="168"/>
      <c r="F197" s="48"/>
      <c r="G197" s="29"/>
      <c r="H197" s="57"/>
      <c r="I197" s="149"/>
      <c r="J197" s="150"/>
      <c r="K197" s="168"/>
      <c r="L197" s="48"/>
      <c r="M197" s="29"/>
      <c r="N197" s="57"/>
      <c r="O197" s="149"/>
      <c r="P197" s="150"/>
      <c r="Q197" s="168"/>
      <c r="R197" s="48"/>
      <c r="S197" s="29"/>
      <c r="T197" s="57"/>
      <c r="U197" s="149"/>
      <c r="V197" s="150"/>
      <c r="W197" s="168"/>
    </row>
    <row r="198" spans="1:23">
      <c r="A198" s="29"/>
      <c r="B198" s="182"/>
      <c r="C198" s="149"/>
      <c r="D198" s="150"/>
      <c r="E198" s="168"/>
      <c r="F198" s="48"/>
      <c r="G198" s="29"/>
      <c r="H198" s="57"/>
      <c r="I198" s="149"/>
      <c r="J198" s="150"/>
      <c r="K198" s="168"/>
      <c r="L198" s="48"/>
      <c r="M198" s="29"/>
      <c r="N198" s="57"/>
      <c r="O198" s="149"/>
      <c r="P198" s="150"/>
      <c r="Q198" s="168"/>
      <c r="R198" s="48"/>
      <c r="S198" s="29"/>
      <c r="T198" s="57"/>
      <c r="U198" s="149"/>
      <c r="V198" s="150"/>
      <c r="W198" s="168"/>
    </row>
    <row r="199" spans="1:23">
      <c r="A199" s="29"/>
      <c r="B199" s="182"/>
      <c r="C199" s="149"/>
      <c r="D199" s="150"/>
      <c r="E199" s="168"/>
      <c r="F199" s="48"/>
      <c r="G199" s="29"/>
      <c r="H199" s="57"/>
      <c r="I199" s="149"/>
      <c r="J199" s="150"/>
      <c r="K199" s="168"/>
      <c r="L199" s="48"/>
      <c r="M199" s="29"/>
      <c r="N199" s="57"/>
      <c r="O199" s="149"/>
      <c r="P199" s="150"/>
      <c r="Q199" s="168"/>
      <c r="R199" s="48"/>
      <c r="S199" s="29"/>
      <c r="T199" s="57"/>
      <c r="U199" s="149"/>
      <c r="V199" s="150"/>
      <c r="W199" s="168"/>
    </row>
    <row r="200" spans="1:23">
      <c r="A200" s="29"/>
      <c r="B200" s="182"/>
      <c r="C200" s="149"/>
      <c r="D200" s="150"/>
      <c r="E200" s="168"/>
      <c r="F200" s="48"/>
      <c r="G200" s="29"/>
      <c r="H200" s="57"/>
      <c r="I200" s="149"/>
      <c r="J200" s="150"/>
      <c r="K200" s="168"/>
      <c r="L200" s="48"/>
      <c r="M200" s="29"/>
      <c r="N200" s="57"/>
      <c r="O200" s="149"/>
      <c r="P200" s="150"/>
      <c r="Q200" s="168"/>
      <c r="R200" s="48"/>
      <c r="S200" s="29"/>
      <c r="T200" s="57"/>
      <c r="U200" s="149"/>
      <c r="V200" s="150"/>
      <c r="W200" s="168"/>
    </row>
    <row r="201" spans="1:23">
      <c r="A201" s="29"/>
      <c r="B201" s="182"/>
      <c r="C201" s="149"/>
      <c r="D201" s="150"/>
      <c r="E201" s="168"/>
      <c r="F201" s="48"/>
      <c r="G201" s="29"/>
      <c r="H201" s="57"/>
      <c r="I201" s="149"/>
      <c r="J201" s="150"/>
      <c r="K201" s="168"/>
      <c r="L201" s="48"/>
      <c r="M201" s="29"/>
      <c r="N201" s="57"/>
      <c r="O201" s="149"/>
      <c r="P201" s="150"/>
      <c r="Q201" s="168"/>
      <c r="R201" s="48"/>
      <c r="S201" s="29"/>
      <c r="T201" s="57"/>
      <c r="U201" s="149"/>
      <c r="V201" s="150"/>
      <c r="W201" s="168"/>
    </row>
    <row r="202" spans="1:23">
      <c r="A202" s="29"/>
      <c r="B202" s="182"/>
      <c r="C202" s="149"/>
      <c r="D202" s="150"/>
      <c r="E202" s="168"/>
      <c r="F202" s="48"/>
      <c r="G202" s="29"/>
      <c r="H202" s="57"/>
      <c r="I202" s="149"/>
      <c r="J202" s="150"/>
      <c r="K202" s="168"/>
      <c r="L202" s="48"/>
      <c r="M202" s="29"/>
      <c r="N202" s="57"/>
      <c r="O202" s="149"/>
      <c r="P202" s="150"/>
      <c r="Q202" s="168"/>
      <c r="R202" s="48"/>
      <c r="S202" s="29"/>
      <c r="T202" s="57"/>
      <c r="U202" s="149"/>
      <c r="V202" s="150"/>
      <c r="W202" s="168"/>
    </row>
    <row r="203" spans="1:23">
      <c r="A203" s="29"/>
      <c r="B203" s="182"/>
      <c r="C203" s="149"/>
      <c r="D203" s="150"/>
      <c r="E203" s="168"/>
      <c r="F203" s="48"/>
      <c r="G203" s="29"/>
      <c r="H203" s="57"/>
      <c r="I203" s="149"/>
      <c r="J203" s="150"/>
      <c r="K203" s="168"/>
      <c r="L203" s="48"/>
      <c r="M203" s="29"/>
      <c r="N203" s="57"/>
      <c r="O203" s="149"/>
      <c r="P203" s="150"/>
      <c r="Q203" s="168"/>
      <c r="R203" s="48"/>
      <c r="S203" s="29"/>
      <c r="T203" s="57"/>
      <c r="U203" s="149"/>
      <c r="V203" s="150"/>
      <c r="W203" s="168"/>
    </row>
    <row r="204" spans="1:23">
      <c r="A204" s="29"/>
      <c r="B204" s="182"/>
      <c r="C204" s="149"/>
      <c r="D204" s="150"/>
      <c r="E204" s="168"/>
      <c r="F204" s="48"/>
      <c r="G204" s="29"/>
      <c r="H204" s="57"/>
      <c r="I204" s="149"/>
      <c r="J204" s="150"/>
      <c r="K204" s="168"/>
      <c r="L204" s="48"/>
      <c r="M204" s="29"/>
      <c r="N204" s="57"/>
      <c r="O204" s="149"/>
      <c r="P204" s="150"/>
      <c r="Q204" s="168"/>
      <c r="R204" s="48"/>
      <c r="S204" s="29"/>
      <c r="T204" s="57"/>
      <c r="U204" s="149"/>
      <c r="V204" s="150"/>
      <c r="W204" s="168"/>
    </row>
    <row r="205" spans="1:23">
      <c r="A205" s="29"/>
      <c r="B205" s="182"/>
      <c r="C205" s="149"/>
      <c r="D205" s="150"/>
      <c r="E205" s="168"/>
      <c r="F205" s="48"/>
      <c r="G205" s="29"/>
      <c r="H205" s="57"/>
      <c r="I205" s="149"/>
      <c r="J205" s="150"/>
      <c r="K205" s="168"/>
      <c r="L205" s="48"/>
      <c r="M205" s="29"/>
      <c r="N205" s="57"/>
      <c r="O205" s="149"/>
      <c r="P205" s="150"/>
      <c r="Q205" s="168"/>
      <c r="R205" s="48"/>
      <c r="S205" s="29"/>
      <c r="T205" s="57"/>
      <c r="U205" s="149"/>
      <c r="V205" s="150"/>
      <c r="W205" s="168"/>
    </row>
    <row r="206" spans="1:23">
      <c r="A206" s="29"/>
      <c r="B206" s="182"/>
      <c r="C206" s="149"/>
      <c r="D206" s="150"/>
      <c r="E206" s="168"/>
      <c r="F206" s="48"/>
      <c r="G206" s="29"/>
      <c r="H206" s="57"/>
      <c r="I206" s="149"/>
      <c r="J206" s="150"/>
      <c r="K206" s="168"/>
      <c r="L206" s="48"/>
      <c r="M206" s="29"/>
      <c r="N206" s="57"/>
      <c r="O206" s="149"/>
      <c r="P206" s="150"/>
      <c r="Q206" s="168"/>
      <c r="R206" s="48"/>
      <c r="S206" s="29"/>
      <c r="T206" s="57"/>
      <c r="U206" s="149"/>
      <c r="V206" s="150"/>
      <c r="W206" s="168"/>
    </row>
    <row r="207" spans="1:23">
      <c r="A207" s="29"/>
      <c r="B207" s="182"/>
      <c r="C207" s="149"/>
      <c r="D207" s="150"/>
      <c r="E207" s="168"/>
      <c r="F207" s="48"/>
      <c r="G207" s="29"/>
      <c r="H207" s="57"/>
      <c r="I207" s="149"/>
      <c r="J207" s="150"/>
      <c r="K207" s="168"/>
      <c r="L207" s="48"/>
      <c r="M207" s="29"/>
      <c r="N207" s="57"/>
      <c r="O207" s="149"/>
      <c r="P207" s="150"/>
      <c r="Q207" s="168"/>
      <c r="R207" s="48"/>
      <c r="S207" s="29"/>
      <c r="T207" s="57"/>
      <c r="U207" s="149"/>
      <c r="V207" s="150"/>
      <c r="W207" s="168"/>
    </row>
    <row r="208" spans="1:23">
      <c r="A208" s="29"/>
      <c r="B208" s="182"/>
      <c r="C208" s="149"/>
      <c r="D208" s="150"/>
      <c r="E208" s="168"/>
      <c r="F208" s="48"/>
      <c r="G208" s="29"/>
      <c r="H208" s="57"/>
      <c r="I208" s="149"/>
      <c r="J208" s="150"/>
      <c r="K208" s="168"/>
      <c r="L208" s="48"/>
      <c r="M208" s="29"/>
      <c r="N208" s="57"/>
      <c r="O208" s="149"/>
      <c r="P208" s="150"/>
      <c r="Q208" s="168"/>
      <c r="R208" s="48"/>
      <c r="S208" s="29"/>
      <c r="T208" s="57"/>
      <c r="U208" s="149"/>
      <c r="V208" s="150"/>
      <c r="W208" s="168"/>
    </row>
    <row r="209" spans="1:23">
      <c r="A209" s="29"/>
      <c r="B209" s="182"/>
      <c r="C209" s="149"/>
      <c r="D209" s="150"/>
      <c r="E209" s="168"/>
      <c r="F209" s="48"/>
      <c r="G209" s="29"/>
      <c r="H209" s="57"/>
      <c r="I209" s="149"/>
      <c r="J209" s="150"/>
      <c r="K209" s="168"/>
      <c r="L209" s="48"/>
      <c r="M209" s="29"/>
      <c r="N209" s="57"/>
      <c r="O209" s="149"/>
      <c r="P209" s="150"/>
      <c r="Q209" s="168"/>
      <c r="R209" s="48"/>
      <c r="S209" s="29"/>
      <c r="T209" s="57"/>
      <c r="U209" s="149"/>
      <c r="V209" s="150"/>
      <c r="W209" s="168"/>
    </row>
    <row r="210" spans="1:23">
      <c r="A210" s="29"/>
      <c r="B210" s="182"/>
      <c r="C210" s="149"/>
      <c r="D210" s="150"/>
      <c r="E210" s="168"/>
      <c r="F210" s="48"/>
      <c r="G210" s="29"/>
      <c r="H210" s="57"/>
      <c r="I210" s="149"/>
      <c r="J210" s="150"/>
      <c r="K210" s="168"/>
      <c r="L210" s="48"/>
      <c r="M210" s="29"/>
      <c r="N210" s="57"/>
      <c r="O210" s="149"/>
      <c r="P210" s="150"/>
      <c r="Q210" s="168"/>
      <c r="R210" s="48"/>
      <c r="S210" s="29"/>
      <c r="T210" s="57"/>
      <c r="U210" s="149"/>
      <c r="V210" s="150"/>
      <c r="W210" s="168"/>
    </row>
    <row r="211" spans="1:23">
      <c r="A211" s="29"/>
      <c r="B211" s="182"/>
      <c r="C211" s="149"/>
      <c r="D211" s="150"/>
      <c r="E211" s="168"/>
      <c r="F211" s="48"/>
      <c r="G211" s="29"/>
      <c r="H211" s="57"/>
      <c r="I211" s="149"/>
      <c r="J211" s="150"/>
      <c r="K211" s="168"/>
      <c r="L211" s="48"/>
      <c r="M211" s="29"/>
      <c r="N211" s="57"/>
      <c r="O211" s="149"/>
      <c r="P211" s="150"/>
      <c r="Q211" s="168"/>
      <c r="R211" s="48"/>
      <c r="S211" s="29"/>
      <c r="T211" s="57"/>
      <c r="U211" s="149"/>
      <c r="V211" s="150"/>
      <c r="W211" s="168"/>
    </row>
    <row r="212" spans="1:23">
      <c r="A212" s="29"/>
      <c r="B212" s="182"/>
      <c r="C212" s="149"/>
      <c r="D212" s="150"/>
      <c r="E212" s="168"/>
      <c r="F212" s="48"/>
      <c r="G212" s="29"/>
      <c r="H212" s="57"/>
      <c r="I212" s="149"/>
      <c r="J212" s="150"/>
      <c r="K212" s="168"/>
      <c r="L212" s="48"/>
      <c r="M212" s="29"/>
      <c r="N212" s="57"/>
      <c r="O212" s="149"/>
      <c r="P212" s="150"/>
      <c r="Q212" s="168"/>
      <c r="R212" s="48"/>
      <c r="S212" s="29"/>
      <c r="T212" s="57"/>
      <c r="U212" s="149"/>
      <c r="V212" s="150"/>
      <c r="W212" s="168"/>
    </row>
    <row r="213" spans="1:23">
      <c r="A213" s="29"/>
      <c r="B213" s="182"/>
      <c r="C213" s="149"/>
      <c r="D213" s="150"/>
      <c r="E213" s="168"/>
      <c r="F213" s="48"/>
      <c r="G213" s="29"/>
      <c r="H213" s="57"/>
      <c r="I213" s="149"/>
      <c r="J213" s="150"/>
      <c r="K213" s="168"/>
      <c r="L213" s="48"/>
      <c r="M213" s="29"/>
      <c r="N213" s="57"/>
      <c r="O213" s="149"/>
      <c r="P213" s="150"/>
      <c r="Q213" s="168"/>
      <c r="R213" s="48"/>
      <c r="S213" s="29"/>
      <c r="T213" s="57"/>
      <c r="U213" s="149"/>
      <c r="V213" s="150"/>
      <c r="W213" s="168"/>
    </row>
    <row r="214" spans="1:23">
      <c r="A214" s="29"/>
      <c r="B214" s="182"/>
      <c r="C214" s="149"/>
      <c r="D214" s="150"/>
      <c r="E214" s="168"/>
      <c r="F214" s="48"/>
      <c r="G214" s="29"/>
      <c r="H214" s="57"/>
      <c r="I214" s="149"/>
      <c r="J214" s="150"/>
      <c r="K214" s="168"/>
      <c r="L214" s="48"/>
      <c r="M214" s="29"/>
      <c r="N214" s="57"/>
      <c r="O214" s="149"/>
      <c r="P214" s="150"/>
      <c r="Q214" s="168"/>
      <c r="R214" s="48"/>
      <c r="S214" s="29"/>
      <c r="T214" s="57"/>
      <c r="U214" s="149"/>
      <c r="V214" s="150"/>
      <c r="W214" s="168"/>
    </row>
    <row r="215" spans="1:23">
      <c r="A215" s="29"/>
      <c r="B215" s="182"/>
      <c r="C215" s="149"/>
      <c r="D215" s="150"/>
      <c r="E215" s="168"/>
      <c r="F215" s="48"/>
      <c r="G215" s="29"/>
      <c r="H215" s="57"/>
      <c r="I215" s="149"/>
      <c r="J215" s="150"/>
      <c r="K215" s="168"/>
      <c r="L215" s="48"/>
      <c r="M215" s="29"/>
      <c r="N215" s="57"/>
      <c r="O215" s="149"/>
      <c r="P215" s="150"/>
      <c r="Q215" s="168"/>
      <c r="R215" s="48"/>
      <c r="S215" s="29"/>
      <c r="T215" s="57"/>
      <c r="U215" s="149"/>
      <c r="V215" s="150"/>
      <c r="W215" s="168"/>
    </row>
    <row r="216" spans="1:23">
      <c r="A216" s="29"/>
      <c r="B216" s="182"/>
      <c r="C216" s="149"/>
      <c r="D216" s="150"/>
      <c r="E216" s="168"/>
      <c r="F216" s="48"/>
      <c r="G216" s="29"/>
      <c r="H216" s="57"/>
      <c r="I216" s="149"/>
      <c r="J216" s="150"/>
      <c r="K216" s="168"/>
      <c r="L216" s="48"/>
      <c r="M216" s="29"/>
      <c r="N216" s="57"/>
      <c r="O216" s="149"/>
      <c r="P216" s="150"/>
      <c r="Q216" s="168"/>
      <c r="R216" s="48"/>
      <c r="S216" s="29"/>
      <c r="T216" s="57"/>
      <c r="U216" s="149"/>
      <c r="V216" s="150"/>
      <c r="W216" s="168"/>
    </row>
    <row r="217" spans="1:23">
      <c r="A217" s="29"/>
      <c r="B217" s="182"/>
      <c r="C217" s="149"/>
      <c r="D217" s="150"/>
      <c r="E217" s="168"/>
      <c r="F217" s="48"/>
      <c r="G217" s="29"/>
      <c r="H217" s="57"/>
      <c r="I217" s="149"/>
      <c r="J217" s="150"/>
      <c r="K217" s="168"/>
      <c r="L217" s="48"/>
      <c r="M217" s="29"/>
      <c r="N217" s="57"/>
      <c r="O217" s="149"/>
      <c r="P217" s="150"/>
      <c r="Q217" s="168"/>
      <c r="R217" s="48"/>
      <c r="S217" s="29"/>
      <c r="T217" s="57"/>
      <c r="U217" s="149"/>
      <c r="V217" s="150"/>
      <c r="W217" s="168"/>
    </row>
    <row r="218" spans="1:23">
      <c r="A218" s="29"/>
      <c r="B218" s="182"/>
      <c r="C218" s="149"/>
      <c r="D218" s="150"/>
      <c r="E218" s="168"/>
      <c r="F218" s="48"/>
      <c r="G218" s="29"/>
      <c r="H218" s="57"/>
      <c r="I218" s="149"/>
      <c r="J218" s="150"/>
      <c r="K218" s="168"/>
      <c r="L218" s="48"/>
      <c r="M218" s="29"/>
      <c r="N218" s="57"/>
      <c r="O218" s="149"/>
      <c r="P218" s="150"/>
      <c r="Q218" s="168"/>
      <c r="R218" s="48"/>
      <c r="S218" s="29"/>
      <c r="T218" s="57"/>
      <c r="U218" s="149"/>
      <c r="V218" s="150"/>
      <c r="W218" s="168"/>
    </row>
    <row r="219" spans="1:23">
      <c r="A219" s="29"/>
      <c r="B219" s="182"/>
      <c r="C219" s="149"/>
      <c r="D219" s="150"/>
      <c r="E219" s="168"/>
      <c r="F219" s="48"/>
      <c r="G219" s="29"/>
      <c r="H219" s="57"/>
      <c r="I219" s="149"/>
      <c r="J219" s="150"/>
      <c r="K219" s="168"/>
      <c r="L219" s="48"/>
      <c r="M219" s="29"/>
      <c r="N219" s="57"/>
      <c r="O219" s="149"/>
      <c r="P219" s="150"/>
      <c r="Q219" s="168"/>
      <c r="R219" s="48"/>
      <c r="S219" s="29"/>
      <c r="T219" s="57"/>
      <c r="U219" s="149"/>
      <c r="V219" s="150"/>
      <c r="W219" s="168"/>
    </row>
    <row r="220" spans="1:23">
      <c r="A220" s="29"/>
      <c r="B220" s="182"/>
      <c r="C220" s="149"/>
      <c r="D220" s="150"/>
      <c r="E220" s="168"/>
      <c r="F220" s="48"/>
      <c r="G220" s="29"/>
      <c r="H220" s="57"/>
      <c r="I220" s="149"/>
      <c r="J220" s="150"/>
      <c r="K220" s="168"/>
      <c r="L220" s="48"/>
      <c r="M220" s="29"/>
      <c r="N220" s="57"/>
      <c r="O220" s="149"/>
      <c r="P220" s="150"/>
      <c r="Q220" s="168"/>
      <c r="R220" s="48"/>
      <c r="S220" s="29"/>
      <c r="T220" s="57"/>
      <c r="U220" s="149"/>
      <c r="V220" s="150"/>
      <c r="W220" s="168"/>
    </row>
    <row r="221" spans="1:23">
      <c r="A221" s="29"/>
      <c r="B221" s="182"/>
      <c r="C221" s="149"/>
      <c r="D221" s="150"/>
      <c r="E221" s="168"/>
      <c r="F221" s="48"/>
      <c r="G221" s="29"/>
      <c r="H221" s="57"/>
      <c r="I221" s="149"/>
      <c r="J221" s="150"/>
      <c r="K221" s="168"/>
      <c r="L221" s="48"/>
      <c r="M221" s="29"/>
      <c r="N221" s="57"/>
      <c r="O221" s="149"/>
      <c r="P221" s="150"/>
      <c r="Q221" s="168"/>
      <c r="R221" s="48"/>
      <c r="S221" s="29"/>
      <c r="T221" s="57"/>
      <c r="U221" s="149"/>
      <c r="V221" s="150"/>
      <c r="W221" s="168"/>
    </row>
    <row r="222" spans="1:23">
      <c r="A222" s="29"/>
      <c r="B222" s="182"/>
      <c r="C222" s="149"/>
      <c r="D222" s="150"/>
      <c r="E222" s="168"/>
      <c r="F222" s="48"/>
      <c r="G222" s="29"/>
      <c r="H222" s="57"/>
      <c r="I222" s="149"/>
      <c r="J222" s="150"/>
      <c r="K222" s="168"/>
      <c r="L222" s="48"/>
      <c r="M222" s="29"/>
      <c r="N222" s="57"/>
      <c r="O222" s="149"/>
      <c r="P222" s="150"/>
      <c r="Q222" s="168"/>
      <c r="R222" s="48"/>
      <c r="S222" s="29"/>
      <c r="T222" s="57"/>
      <c r="U222" s="149"/>
      <c r="V222" s="150"/>
      <c r="W222" s="168"/>
    </row>
    <row r="223" spans="1:23">
      <c r="A223" s="29"/>
      <c r="B223" s="182"/>
      <c r="C223" s="149"/>
      <c r="D223" s="150"/>
      <c r="E223" s="168"/>
      <c r="F223" s="48"/>
      <c r="G223" s="29"/>
      <c r="H223" s="57"/>
      <c r="I223" s="149"/>
      <c r="J223" s="150"/>
      <c r="K223" s="168"/>
      <c r="L223" s="48"/>
      <c r="M223" s="29"/>
      <c r="N223" s="57"/>
      <c r="O223" s="149"/>
      <c r="P223" s="150"/>
      <c r="Q223" s="168"/>
      <c r="R223" s="48"/>
      <c r="S223" s="29"/>
      <c r="T223" s="57"/>
      <c r="U223" s="149"/>
      <c r="V223" s="150"/>
      <c r="W223" s="168"/>
    </row>
    <row r="224" spans="1:23">
      <c r="A224" s="29"/>
      <c r="B224" s="182"/>
      <c r="C224" s="149"/>
      <c r="D224" s="150"/>
      <c r="E224" s="168"/>
      <c r="F224" s="48"/>
      <c r="G224" s="29"/>
      <c r="H224" s="57"/>
      <c r="I224" s="149"/>
      <c r="J224" s="150"/>
      <c r="K224" s="168"/>
      <c r="L224" s="48"/>
      <c r="M224" s="29"/>
      <c r="N224" s="57"/>
      <c r="O224" s="149"/>
      <c r="P224" s="150"/>
      <c r="Q224" s="168"/>
      <c r="R224" s="48"/>
      <c r="S224" s="29"/>
      <c r="T224" s="57"/>
      <c r="U224" s="149"/>
      <c r="V224" s="150"/>
      <c r="W224" s="168"/>
    </row>
    <row r="225" spans="1:23">
      <c r="A225" s="29"/>
      <c r="B225" s="182"/>
      <c r="C225" s="149"/>
      <c r="D225" s="150"/>
      <c r="E225" s="168"/>
      <c r="F225" s="48"/>
      <c r="G225" s="29"/>
      <c r="H225" s="57"/>
      <c r="I225" s="149"/>
      <c r="J225" s="150"/>
      <c r="K225" s="168"/>
      <c r="L225" s="48"/>
      <c r="M225" s="29"/>
      <c r="N225" s="57"/>
      <c r="O225" s="149"/>
      <c r="P225" s="150"/>
      <c r="Q225" s="168"/>
      <c r="R225" s="48"/>
      <c r="S225" s="29"/>
      <c r="T225" s="57"/>
      <c r="U225" s="149"/>
      <c r="V225" s="150"/>
      <c r="W225" s="168"/>
    </row>
    <row r="226" spans="1:23">
      <c r="A226" s="29"/>
      <c r="B226" s="182"/>
      <c r="C226" s="149"/>
      <c r="D226" s="150"/>
      <c r="E226" s="168"/>
      <c r="F226" s="48"/>
      <c r="G226" s="29"/>
      <c r="H226" s="57"/>
      <c r="I226" s="149"/>
      <c r="J226" s="150"/>
      <c r="K226" s="168"/>
      <c r="L226" s="48"/>
      <c r="M226" s="29"/>
      <c r="N226" s="57"/>
      <c r="O226" s="149"/>
      <c r="P226" s="150"/>
      <c r="Q226" s="168"/>
      <c r="R226" s="48"/>
      <c r="S226" s="29"/>
      <c r="T226" s="57"/>
      <c r="U226" s="149"/>
      <c r="V226" s="150"/>
      <c r="W226" s="168"/>
    </row>
    <row r="227" spans="1:23">
      <c r="A227" s="29"/>
      <c r="B227" s="182"/>
      <c r="C227" s="149"/>
      <c r="D227" s="150"/>
      <c r="E227" s="168"/>
      <c r="F227" s="48"/>
      <c r="G227" s="29"/>
      <c r="H227" s="57"/>
      <c r="I227" s="149"/>
      <c r="J227" s="150"/>
      <c r="K227" s="168"/>
      <c r="L227" s="48"/>
      <c r="M227" s="29"/>
      <c r="N227" s="57"/>
      <c r="O227" s="149"/>
      <c r="P227" s="150"/>
      <c r="Q227" s="168"/>
      <c r="R227" s="48"/>
      <c r="S227" s="29"/>
      <c r="T227" s="57"/>
      <c r="U227" s="149"/>
      <c r="V227" s="150"/>
      <c r="W227" s="168"/>
    </row>
    <row r="228" spans="1:23">
      <c r="A228" s="29"/>
      <c r="B228" s="182"/>
      <c r="C228" s="149"/>
      <c r="D228" s="150"/>
      <c r="E228" s="168"/>
      <c r="F228" s="48"/>
      <c r="G228" s="29"/>
      <c r="H228" s="57"/>
      <c r="I228" s="149"/>
      <c r="J228" s="150"/>
      <c r="K228" s="168"/>
      <c r="L228" s="48"/>
      <c r="M228" s="29"/>
      <c r="N228" s="57"/>
      <c r="O228" s="149"/>
      <c r="P228" s="150"/>
      <c r="Q228" s="168"/>
      <c r="R228" s="48"/>
      <c r="S228" s="29"/>
      <c r="T228" s="57"/>
      <c r="U228" s="149"/>
      <c r="V228" s="150"/>
      <c r="W228" s="168"/>
    </row>
    <row r="229" spans="1:23">
      <c r="A229" s="29"/>
      <c r="B229" s="182"/>
      <c r="C229" s="149"/>
      <c r="D229" s="150"/>
      <c r="E229" s="168"/>
      <c r="F229" s="48"/>
      <c r="G229" s="29"/>
      <c r="H229" s="57"/>
      <c r="I229" s="149"/>
      <c r="J229" s="150"/>
      <c r="K229" s="168"/>
      <c r="L229" s="48"/>
      <c r="M229" s="29"/>
      <c r="N229" s="57"/>
      <c r="O229" s="149"/>
      <c r="P229" s="150"/>
      <c r="Q229" s="168"/>
      <c r="R229" s="48"/>
      <c r="S229" s="29"/>
      <c r="T229" s="57"/>
      <c r="U229" s="149"/>
      <c r="V229" s="150"/>
      <c r="W229" s="168"/>
    </row>
    <row r="230" spans="1:23">
      <c r="A230" s="29"/>
      <c r="B230" s="182"/>
      <c r="C230" s="149"/>
      <c r="D230" s="150"/>
      <c r="E230" s="168"/>
      <c r="F230" s="48"/>
      <c r="G230" s="29"/>
      <c r="H230" s="57"/>
      <c r="I230" s="149"/>
      <c r="J230" s="150"/>
      <c r="K230" s="168"/>
      <c r="L230" s="48"/>
      <c r="M230" s="29"/>
      <c r="N230" s="57"/>
      <c r="O230" s="149"/>
      <c r="P230" s="150"/>
      <c r="Q230" s="168"/>
      <c r="R230" s="48"/>
      <c r="S230" s="29"/>
      <c r="T230" s="57"/>
      <c r="U230" s="149"/>
      <c r="V230" s="150"/>
      <c r="W230" s="168"/>
    </row>
    <row r="231" spans="1:23">
      <c r="A231" s="29"/>
      <c r="B231" s="182"/>
      <c r="C231" s="149"/>
      <c r="D231" s="150"/>
      <c r="E231" s="168"/>
      <c r="F231" s="48"/>
      <c r="G231" s="29"/>
      <c r="H231" s="57"/>
      <c r="I231" s="149"/>
      <c r="J231" s="150"/>
      <c r="K231" s="168"/>
      <c r="L231" s="48"/>
      <c r="M231" s="29"/>
      <c r="N231" s="57"/>
      <c r="O231" s="149"/>
      <c r="P231" s="150"/>
      <c r="Q231" s="168"/>
      <c r="R231" s="48"/>
      <c r="S231" s="29"/>
      <c r="T231" s="57"/>
      <c r="U231" s="149"/>
      <c r="V231" s="150"/>
      <c r="W231" s="168"/>
    </row>
    <row r="232" spans="1:23">
      <c r="A232" s="29"/>
      <c r="B232" s="182"/>
      <c r="C232" s="149"/>
      <c r="D232" s="150"/>
      <c r="E232" s="168"/>
      <c r="F232" s="48"/>
      <c r="G232" s="29"/>
      <c r="H232" s="57"/>
      <c r="I232" s="149"/>
      <c r="J232" s="150"/>
      <c r="K232" s="168"/>
      <c r="L232" s="48"/>
      <c r="M232" s="29"/>
      <c r="N232" s="57"/>
      <c r="O232" s="149"/>
      <c r="P232" s="150"/>
      <c r="Q232" s="168"/>
      <c r="R232" s="48"/>
      <c r="S232" s="29"/>
      <c r="T232" s="57"/>
      <c r="U232" s="149"/>
      <c r="V232" s="150"/>
      <c r="W232" s="168"/>
    </row>
    <row r="233" spans="1:23">
      <c r="A233" s="29"/>
      <c r="B233" s="182"/>
      <c r="C233" s="149"/>
      <c r="D233" s="150"/>
      <c r="E233" s="168"/>
      <c r="F233" s="48"/>
      <c r="G233" s="29"/>
      <c r="H233" s="57"/>
      <c r="I233" s="149"/>
      <c r="J233" s="150"/>
      <c r="K233" s="168"/>
      <c r="L233" s="48"/>
      <c r="M233" s="29"/>
      <c r="N233" s="57"/>
      <c r="O233" s="149"/>
      <c r="P233" s="150"/>
      <c r="Q233" s="168"/>
      <c r="R233" s="48"/>
      <c r="S233" s="29"/>
      <c r="T233" s="57"/>
      <c r="U233" s="149"/>
      <c r="V233" s="150"/>
      <c r="W233" s="168"/>
    </row>
    <row r="234" spans="1:23">
      <c r="A234" s="29"/>
      <c r="B234" s="182"/>
      <c r="C234" s="149"/>
      <c r="D234" s="150"/>
      <c r="E234" s="168"/>
      <c r="F234" s="48"/>
      <c r="G234" s="29"/>
      <c r="H234" s="57"/>
      <c r="I234" s="149"/>
      <c r="J234" s="150"/>
      <c r="K234" s="168"/>
      <c r="L234" s="48"/>
      <c r="M234" s="29"/>
      <c r="N234" s="57"/>
      <c r="O234" s="149"/>
      <c r="P234" s="150"/>
      <c r="Q234" s="168"/>
      <c r="R234" s="48"/>
      <c r="S234" s="29"/>
      <c r="T234" s="57"/>
      <c r="U234" s="149"/>
      <c r="V234" s="150"/>
      <c r="W234" s="168"/>
    </row>
    <row r="235" spans="1:23">
      <c r="A235" s="29"/>
      <c r="B235" s="182"/>
      <c r="C235" s="149"/>
      <c r="D235" s="150"/>
      <c r="E235" s="168"/>
      <c r="F235" s="48"/>
      <c r="G235" s="29"/>
      <c r="H235" s="57"/>
      <c r="I235" s="149"/>
      <c r="J235" s="150"/>
      <c r="K235" s="168"/>
      <c r="L235" s="48"/>
      <c r="M235" s="29"/>
      <c r="N235" s="57"/>
      <c r="O235" s="149"/>
      <c r="P235" s="150"/>
      <c r="Q235" s="168"/>
      <c r="R235" s="48"/>
      <c r="S235" s="29"/>
      <c r="T235" s="57"/>
      <c r="U235" s="149"/>
      <c r="V235" s="150"/>
      <c r="W235" s="168"/>
    </row>
    <row r="236" spans="1:23">
      <c r="A236" s="29"/>
      <c r="B236" s="182"/>
      <c r="C236" s="149"/>
      <c r="D236" s="150"/>
      <c r="E236" s="168"/>
      <c r="F236" s="48"/>
      <c r="G236" s="29"/>
      <c r="H236" s="57"/>
      <c r="I236" s="149"/>
      <c r="J236" s="150"/>
      <c r="K236" s="168"/>
      <c r="L236" s="48"/>
      <c r="M236" s="29"/>
      <c r="N236" s="57"/>
      <c r="O236" s="149"/>
      <c r="P236" s="150"/>
      <c r="Q236" s="168"/>
      <c r="R236" s="48"/>
      <c r="S236" s="29"/>
      <c r="T236" s="57"/>
      <c r="U236" s="149"/>
      <c r="V236" s="150"/>
      <c r="W236" s="168"/>
    </row>
    <row r="237" spans="1:23">
      <c r="A237" s="29"/>
      <c r="B237" s="182"/>
      <c r="C237" s="149"/>
      <c r="D237" s="150"/>
      <c r="E237" s="168"/>
      <c r="F237" s="48"/>
      <c r="G237" s="29"/>
      <c r="H237" s="57"/>
      <c r="I237" s="149"/>
      <c r="J237" s="150"/>
      <c r="K237" s="168"/>
      <c r="L237" s="48"/>
      <c r="M237" s="29"/>
      <c r="N237" s="57"/>
      <c r="O237" s="149"/>
      <c r="P237" s="150"/>
      <c r="Q237" s="168"/>
      <c r="R237" s="48"/>
      <c r="S237" s="29"/>
      <c r="T237" s="57"/>
      <c r="U237" s="149"/>
      <c r="V237" s="150"/>
      <c r="W237" s="168"/>
    </row>
    <row r="238" spans="1:23">
      <c r="A238" s="29"/>
      <c r="B238" s="182"/>
      <c r="C238" s="149"/>
      <c r="D238" s="150"/>
      <c r="E238" s="168"/>
      <c r="F238" s="48"/>
      <c r="G238" s="29"/>
      <c r="H238" s="57"/>
      <c r="I238" s="149"/>
      <c r="J238" s="150"/>
      <c r="K238" s="168"/>
      <c r="L238" s="48"/>
      <c r="M238" s="29"/>
      <c r="N238" s="57"/>
      <c r="O238" s="149"/>
      <c r="P238" s="150"/>
      <c r="Q238" s="168"/>
      <c r="R238" s="48"/>
      <c r="S238" s="29"/>
      <c r="T238" s="57"/>
      <c r="U238" s="149"/>
      <c r="V238" s="150"/>
      <c r="W238" s="168"/>
    </row>
    <row r="239" spans="1:23">
      <c r="A239" s="29"/>
      <c r="B239" s="182"/>
      <c r="C239" s="149"/>
      <c r="D239" s="150"/>
      <c r="E239" s="168"/>
      <c r="F239" s="48"/>
      <c r="G239" s="29"/>
      <c r="H239" s="57"/>
      <c r="I239" s="149"/>
      <c r="J239" s="150"/>
      <c r="K239" s="168"/>
      <c r="L239" s="48"/>
      <c r="M239" s="29"/>
      <c r="N239" s="57"/>
      <c r="O239" s="149"/>
      <c r="P239" s="150"/>
      <c r="Q239" s="168"/>
      <c r="R239" s="48"/>
      <c r="S239" s="29"/>
      <c r="T239" s="57"/>
      <c r="U239" s="149"/>
      <c r="V239" s="150"/>
      <c r="W239" s="168"/>
    </row>
    <row r="240" spans="1:23">
      <c r="A240" s="29"/>
      <c r="B240" s="182"/>
      <c r="C240" s="149"/>
      <c r="D240" s="150"/>
      <c r="E240" s="168"/>
      <c r="F240" s="48"/>
      <c r="G240" s="29"/>
      <c r="H240" s="57"/>
      <c r="I240" s="149"/>
      <c r="J240" s="150"/>
      <c r="K240" s="168"/>
      <c r="L240" s="48"/>
      <c r="M240" s="29"/>
      <c r="N240" s="57"/>
      <c r="O240" s="149"/>
      <c r="P240" s="150"/>
      <c r="Q240" s="168"/>
      <c r="R240" s="48"/>
      <c r="S240" s="29"/>
      <c r="T240" s="57"/>
      <c r="U240" s="149"/>
      <c r="V240" s="150"/>
      <c r="W240" s="168"/>
    </row>
    <row r="241" spans="1:23">
      <c r="A241" s="29"/>
      <c r="B241" s="182"/>
      <c r="C241" s="149"/>
      <c r="D241" s="150"/>
      <c r="E241" s="168"/>
      <c r="F241" s="48"/>
      <c r="G241" s="29"/>
      <c r="H241" s="57"/>
      <c r="I241" s="149"/>
      <c r="J241" s="150"/>
      <c r="K241" s="168"/>
      <c r="L241" s="48"/>
      <c r="M241" s="29"/>
      <c r="N241" s="57"/>
      <c r="O241" s="149"/>
      <c r="P241" s="150"/>
      <c r="Q241" s="168"/>
      <c r="R241" s="48"/>
      <c r="S241" s="29"/>
      <c r="T241" s="57"/>
      <c r="U241" s="149"/>
      <c r="V241" s="150"/>
      <c r="W241" s="168"/>
    </row>
    <row r="242" spans="1:23">
      <c r="A242" s="29"/>
      <c r="B242" s="182"/>
      <c r="C242" s="149"/>
      <c r="D242" s="150"/>
      <c r="E242" s="168"/>
      <c r="F242" s="48"/>
      <c r="G242" s="29"/>
      <c r="H242" s="57"/>
      <c r="I242" s="149"/>
      <c r="J242" s="150"/>
      <c r="K242" s="168"/>
      <c r="L242" s="48"/>
      <c r="M242" s="29"/>
      <c r="N242" s="57"/>
      <c r="O242" s="149"/>
      <c r="P242" s="150"/>
      <c r="Q242" s="168"/>
      <c r="R242" s="48"/>
      <c r="S242" s="29"/>
      <c r="T242" s="57"/>
      <c r="U242" s="149"/>
      <c r="V242" s="150"/>
      <c r="W242" s="168"/>
    </row>
    <row r="243" spans="1:23">
      <c r="A243" s="29"/>
      <c r="B243" s="182"/>
      <c r="C243" s="149"/>
      <c r="D243" s="150"/>
      <c r="E243" s="168"/>
      <c r="F243" s="48"/>
      <c r="G243" s="29"/>
      <c r="H243" s="57"/>
      <c r="I243" s="149"/>
      <c r="J243" s="150"/>
      <c r="K243" s="168"/>
      <c r="L243" s="48"/>
      <c r="M243" s="29"/>
      <c r="N243" s="57"/>
      <c r="O243" s="149"/>
      <c r="P243" s="150"/>
      <c r="Q243" s="168"/>
      <c r="R243" s="48"/>
      <c r="S243" s="29"/>
      <c r="T243" s="57"/>
      <c r="U243" s="149"/>
      <c r="V243" s="150"/>
      <c r="W243" s="168"/>
    </row>
    <row r="244" spans="1:23">
      <c r="A244" s="29"/>
      <c r="B244" s="182"/>
      <c r="C244" s="149"/>
      <c r="D244" s="150"/>
      <c r="E244" s="168"/>
      <c r="F244" s="48"/>
      <c r="G244" s="29"/>
      <c r="H244" s="57"/>
      <c r="I244" s="149"/>
      <c r="J244" s="150"/>
      <c r="K244" s="168"/>
      <c r="L244" s="48"/>
      <c r="M244" s="29"/>
      <c r="N244" s="57"/>
      <c r="O244" s="149"/>
      <c r="P244" s="150"/>
      <c r="Q244" s="168"/>
      <c r="R244" s="48"/>
      <c r="S244" s="29"/>
      <c r="T244" s="57"/>
      <c r="U244" s="149"/>
      <c r="V244" s="150"/>
      <c r="W244" s="168"/>
    </row>
    <row r="245" spans="1:23">
      <c r="A245" s="29"/>
      <c r="B245" s="182"/>
      <c r="C245" s="149"/>
      <c r="D245" s="150"/>
      <c r="E245" s="168"/>
      <c r="F245" s="48"/>
      <c r="G245" s="29"/>
      <c r="H245" s="57"/>
      <c r="I245" s="149"/>
      <c r="J245" s="150"/>
      <c r="K245" s="168"/>
      <c r="L245" s="48"/>
      <c r="M245" s="29"/>
      <c r="N245" s="57"/>
      <c r="O245" s="149"/>
      <c r="P245" s="150"/>
      <c r="Q245" s="168"/>
      <c r="R245" s="48"/>
      <c r="S245" s="29"/>
      <c r="T245" s="57"/>
      <c r="U245" s="149"/>
      <c r="V245" s="150"/>
      <c r="W245" s="168"/>
    </row>
    <row r="246" spans="1:23">
      <c r="A246" s="29"/>
      <c r="B246" s="182"/>
      <c r="C246" s="149"/>
      <c r="D246" s="150"/>
      <c r="E246" s="168"/>
      <c r="F246" s="48"/>
      <c r="G246" s="29"/>
      <c r="H246" s="57"/>
      <c r="I246" s="149"/>
      <c r="J246" s="150"/>
      <c r="K246" s="168"/>
      <c r="L246" s="48"/>
      <c r="M246" s="29"/>
      <c r="N246" s="57"/>
      <c r="O246" s="149"/>
      <c r="P246" s="150"/>
      <c r="Q246" s="168"/>
      <c r="R246" s="48"/>
      <c r="S246" s="29"/>
      <c r="T246" s="57"/>
      <c r="U246" s="149"/>
      <c r="V246" s="150"/>
      <c r="W246" s="168"/>
    </row>
    <row r="247" spans="1:23">
      <c r="A247" s="29"/>
      <c r="B247" s="182"/>
      <c r="C247" s="149"/>
      <c r="D247" s="150"/>
      <c r="E247" s="168"/>
      <c r="F247" s="48"/>
      <c r="G247" s="29"/>
      <c r="H247" s="57"/>
      <c r="I247" s="149"/>
      <c r="J247" s="150"/>
      <c r="K247" s="168"/>
      <c r="L247" s="48"/>
      <c r="M247" s="29"/>
      <c r="N247" s="57"/>
      <c r="O247" s="149"/>
      <c r="P247" s="150"/>
      <c r="Q247" s="168"/>
      <c r="R247" s="48"/>
      <c r="S247" s="29"/>
      <c r="T247" s="57"/>
      <c r="U247" s="149"/>
      <c r="V247" s="150"/>
      <c r="W247" s="168"/>
    </row>
    <row r="248" spans="1:23">
      <c r="A248" s="29"/>
      <c r="B248" s="182"/>
      <c r="C248" s="149"/>
      <c r="D248" s="150"/>
      <c r="E248" s="168"/>
      <c r="F248" s="48"/>
      <c r="G248" s="29"/>
      <c r="H248" s="57"/>
      <c r="I248" s="149"/>
      <c r="J248" s="150"/>
      <c r="K248" s="168"/>
      <c r="L248" s="48"/>
      <c r="M248" s="29"/>
      <c r="N248" s="57"/>
      <c r="O248" s="149"/>
      <c r="P248" s="150"/>
      <c r="Q248" s="168"/>
      <c r="R248" s="48"/>
      <c r="S248" s="29"/>
      <c r="T248" s="57"/>
      <c r="U248" s="149"/>
      <c r="V248" s="150"/>
      <c r="W248" s="168"/>
    </row>
    <row r="249" spans="1:23" ht="13.5" thickBot="1">
      <c r="A249" s="29"/>
      <c r="B249" s="182"/>
      <c r="C249" s="183"/>
      <c r="D249" s="184"/>
      <c r="E249" s="185"/>
      <c r="F249" s="52"/>
      <c r="G249" s="53"/>
      <c r="H249" s="61"/>
      <c r="I249" s="183"/>
      <c r="J249" s="184"/>
      <c r="K249" s="185"/>
      <c r="L249" s="52"/>
      <c r="M249" s="53"/>
      <c r="N249" s="61"/>
      <c r="O249" s="183"/>
      <c r="P249" s="184"/>
      <c r="Q249" s="185"/>
      <c r="R249" s="52"/>
      <c r="S249" s="53"/>
      <c r="T249" s="61"/>
      <c r="U249" s="183"/>
      <c r="V249" s="184"/>
      <c r="W249" s="185"/>
    </row>
    <row r="250" spans="1:23">
      <c r="A250" s="186"/>
      <c r="B250" s="186"/>
      <c r="C250" s="32"/>
      <c r="D250" s="32"/>
      <c r="E250" s="32"/>
      <c r="F250" s="45"/>
      <c r="G250" s="45"/>
      <c r="H250" s="32"/>
      <c r="I250" s="45"/>
      <c r="J250" s="45"/>
      <c r="K250" s="32"/>
      <c r="L250" s="45"/>
      <c r="M250" s="45"/>
      <c r="N250" s="32"/>
      <c r="O250" s="45"/>
      <c r="P250" s="45"/>
      <c r="Q250" s="32"/>
      <c r="R250" s="45"/>
      <c r="S250" s="45"/>
      <c r="T250" s="45"/>
      <c r="U250" s="45"/>
      <c r="V250" s="45"/>
      <c r="W250" s="32"/>
    </row>
    <row r="251" spans="1:23">
      <c r="A251" s="186"/>
      <c r="B251" s="186"/>
      <c r="C251" s="33"/>
      <c r="D251" s="33"/>
      <c r="E251" s="33"/>
      <c r="F251" s="29"/>
      <c r="G251" s="29"/>
      <c r="H251" s="33"/>
      <c r="I251" s="29"/>
      <c r="J251" s="29"/>
      <c r="K251" s="33"/>
      <c r="L251" s="29"/>
      <c r="M251" s="29"/>
      <c r="N251" s="33"/>
      <c r="O251" s="29"/>
      <c r="P251" s="29"/>
      <c r="Q251" s="33"/>
      <c r="R251" s="29"/>
      <c r="S251" s="29"/>
      <c r="T251" s="29"/>
      <c r="U251" s="29"/>
      <c r="V251" s="29"/>
      <c r="W251" s="33"/>
    </row>
    <row r="252" spans="1:23">
      <c r="A252" s="186"/>
      <c r="B252" s="186"/>
      <c r="C252" s="33"/>
      <c r="D252" s="33"/>
      <c r="E252" s="33"/>
      <c r="F252" s="29"/>
      <c r="G252" s="29"/>
      <c r="H252" s="33"/>
      <c r="I252" s="29"/>
      <c r="J252" s="29"/>
      <c r="K252" s="33"/>
      <c r="L252" s="29"/>
      <c r="M252" s="29"/>
      <c r="N252" s="33"/>
      <c r="O252" s="29"/>
      <c r="P252" s="29"/>
      <c r="Q252" s="33"/>
      <c r="R252" s="29"/>
      <c r="S252" s="29"/>
      <c r="T252" s="29"/>
      <c r="U252" s="29"/>
      <c r="V252" s="29"/>
      <c r="W252" s="33"/>
    </row>
    <row r="253" spans="1:23">
      <c r="A253" s="186"/>
      <c r="B253" s="186"/>
      <c r="C253" s="33"/>
      <c r="D253" s="33"/>
      <c r="E253" s="33"/>
      <c r="F253" s="29"/>
      <c r="G253" s="29"/>
      <c r="H253" s="33"/>
      <c r="I253" s="29"/>
      <c r="J253" s="29"/>
      <c r="K253" s="33"/>
      <c r="L253" s="29"/>
      <c r="M253" s="29"/>
      <c r="N253" s="33"/>
      <c r="O253" s="29"/>
      <c r="P253" s="29"/>
      <c r="Q253" s="33"/>
      <c r="R253" s="29"/>
      <c r="S253" s="29"/>
      <c r="T253" s="29"/>
      <c r="U253" s="29"/>
      <c r="V253" s="29"/>
      <c r="W253" s="33"/>
    </row>
    <row r="254" spans="1:23">
      <c r="A254" s="186"/>
      <c r="B254" s="31"/>
      <c r="C254" s="33"/>
      <c r="D254" s="33"/>
      <c r="E254" s="33"/>
      <c r="F254" s="29"/>
      <c r="G254" s="29"/>
      <c r="H254" s="33"/>
      <c r="I254" s="29"/>
      <c r="J254" s="29"/>
      <c r="K254" s="33"/>
      <c r="L254" s="29"/>
      <c r="M254" s="29"/>
      <c r="N254" s="33"/>
      <c r="O254" s="29"/>
      <c r="P254" s="29"/>
      <c r="Q254" s="33"/>
      <c r="R254" s="29"/>
      <c r="S254" s="29"/>
      <c r="T254" s="29"/>
      <c r="U254" s="29"/>
      <c r="V254" s="29"/>
      <c r="W254" s="33"/>
    </row>
    <row r="255" spans="1:23">
      <c r="A255" s="186"/>
      <c r="B255" s="31"/>
      <c r="C255" s="31"/>
      <c r="D255" s="31"/>
      <c r="E255" s="31"/>
      <c r="F255" s="32"/>
      <c r="G255" s="31"/>
      <c r="H255" s="31"/>
      <c r="I255" s="32"/>
      <c r="J255" s="31"/>
      <c r="K255" s="31"/>
      <c r="L255" s="32"/>
      <c r="M255" s="31"/>
      <c r="N255" s="31"/>
      <c r="O255" s="32"/>
      <c r="P255" s="31"/>
      <c r="Q255" s="31"/>
      <c r="R255" s="31"/>
      <c r="S255" s="31"/>
      <c r="T255" s="31"/>
      <c r="U255" s="32"/>
      <c r="V255" s="31"/>
      <c r="W255" s="31"/>
    </row>
    <row r="256" spans="1:23">
      <c r="A256" s="186"/>
      <c r="B256" s="31"/>
      <c r="C256" s="31"/>
      <c r="D256" s="31"/>
      <c r="E256" s="31"/>
      <c r="F256" s="33"/>
      <c r="G256" s="31"/>
      <c r="H256" s="31"/>
      <c r="I256" s="33"/>
      <c r="J256" s="31"/>
      <c r="K256" s="31"/>
      <c r="L256" s="33"/>
      <c r="M256" s="31"/>
      <c r="N256" s="31"/>
      <c r="O256" s="33"/>
      <c r="P256" s="31"/>
      <c r="Q256" s="31"/>
      <c r="R256" s="31"/>
      <c r="S256" s="31"/>
      <c r="T256" s="31"/>
      <c r="U256" s="33"/>
      <c r="V256" s="31"/>
      <c r="W256" s="31"/>
    </row>
    <row r="257" spans="1:23">
      <c r="A257" s="186"/>
      <c r="B257" s="31"/>
      <c r="C257" s="31"/>
      <c r="D257" s="31"/>
      <c r="E257" s="31"/>
      <c r="F257" s="33"/>
      <c r="G257" s="31"/>
      <c r="H257" s="31"/>
      <c r="I257" s="33"/>
      <c r="J257" s="31"/>
      <c r="K257" s="31"/>
      <c r="L257" s="33"/>
      <c r="M257" s="31"/>
      <c r="N257" s="31"/>
      <c r="O257" s="33"/>
      <c r="P257" s="31"/>
      <c r="Q257" s="31"/>
      <c r="R257" s="31"/>
      <c r="S257" s="31"/>
      <c r="T257" s="31"/>
      <c r="U257" s="33"/>
      <c r="V257" s="31"/>
      <c r="W257" s="31"/>
    </row>
    <row r="258" spans="1:23">
      <c r="A258" s="186"/>
      <c r="B258" s="31"/>
      <c r="C258" s="31"/>
      <c r="D258" s="31"/>
      <c r="E258" s="31"/>
      <c r="F258" s="33"/>
      <c r="G258" s="31"/>
      <c r="H258" s="31"/>
      <c r="I258" s="33"/>
      <c r="J258" s="31"/>
      <c r="K258" s="31"/>
      <c r="L258" s="33"/>
      <c r="M258" s="31"/>
      <c r="N258" s="31"/>
      <c r="O258" s="33"/>
      <c r="P258" s="31"/>
      <c r="Q258" s="31"/>
      <c r="R258" s="31"/>
      <c r="S258" s="31"/>
      <c r="T258" s="31"/>
      <c r="U258" s="33"/>
      <c r="V258" s="31"/>
      <c r="W258" s="31"/>
    </row>
    <row r="259" spans="1:23">
      <c r="A259" s="186"/>
      <c r="B259" s="31"/>
      <c r="C259" s="31"/>
      <c r="D259" s="31"/>
      <c r="E259" s="31"/>
      <c r="F259" s="33"/>
      <c r="G259" s="31"/>
      <c r="H259" s="31"/>
      <c r="I259" s="33"/>
      <c r="J259" s="31"/>
      <c r="K259" s="31"/>
      <c r="L259" s="33"/>
      <c r="M259" s="31"/>
      <c r="N259" s="31"/>
      <c r="O259" s="33"/>
      <c r="P259" s="31"/>
      <c r="Q259" s="31"/>
      <c r="R259" s="31"/>
      <c r="S259" s="31"/>
      <c r="T259" s="31"/>
      <c r="U259" s="33"/>
      <c r="V259" s="31"/>
      <c r="W259" s="31"/>
    </row>
    <row r="260" spans="1:23">
      <c r="A260" s="186"/>
      <c r="B260" s="31"/>
      <c r="C260" s="31"/>
      <c r="D260" s="31"/>
      <c r="E260" s="31"/>
      <c r="F260" s="31"/>
      <c r="G260" s="31"/>
      <c r="H260" s="31"/>
      <c r="I260" s="31"/>
      <c r="J260" s="31"/>
      <c r="K260" s="31"/>
      <c r="L260" s="31"/>
      <c r="M260" s="31"/>
      <c r="N260" s="31"/>
      <c r="O260" s="31"/>
      <c r="P260" s="31"/>
      <c r="Q260" s="31"/>
      <c r="R260" s="31"/>
      <c r="S260" s="31"/>
      <c r="T260" s="31"/>
      <c r="U260" s="31"/>
      <c r="V260" s="31"/>
      <c r="W260" s="31"/>
    </row>
    <row r="261" spans="1:23">
      <c r="A261" s="186"/>
      <c r="B261" s="31"/>
      <c r="C261" s="31"/>
      <c r="D261" s="31"/>
      <c r="E261" s="31"/>
      <c r="F261" s="31"/>
      <c r="G261" s="31"/>
      <c r="H261" s="31"/>
      <c r="I261" s="31"/>
      <c r="J261" s="31"/>
      <c r="K261" s="31"/>
      <c r="L261" s="31"/>
      <c r="M261" s="31"/>
      <c r="N261" s="31"/>
      <c r="O261" s="31"/>
      <c r="P261" s="31"/>
      <c r="Q261" s="31"/>
      <c r="R261" s="31"/>
      <c r="S261" s="31"/>
      <c r="T261" s="31"/>
      <c r="U261" s="31"/>
      <c r="V261" s="31"/>
      <c r="W261" s="31"/>
    </row>
    <row r="262" spans="1:23">
      <c r="A262" s="186"/>
      <c r="B262" s="31"/>
      <c r="C262" s="31"/>
      <c r="D262" s="31"/>
      <c r="E262" s="31"/>
      <c r="F262" s="31"/>
      <c r="G262" s="31"/>
      <c r="H262" s="31"/>
      <c r="I262" s="31"/>
      <c r="J262" s="31"/>
      <c r="K262" s="31"/>
      <c r="L262" s="31"/>
      <c r="M262" s="31"/>
      <c r="N262" s="31"/>
      <c r="O262" s="31"/>
      <c r="P262" s="31"/>
      <c r="Q262" s="31"/>
      <c r="R262" s="31"/>
      <c r="S262" s="31"/>
      <c r="T262" s="31"/>
      <c r="U262" s="31"/>
      <c r="V262" s="31"/>
      <c r="W262" s="31"/>
    </row>
    <row r="263" spans="1:23">
      <c r="A263" s="186"/>
      <c r="B263" s="31"/>
      <c r="C263" s="31"/>
      <c r="D263" s="31"/>
      <c r="E263" s="31"/>
      <c r="F263" s="31"/>
      <c r="G263" s="31"/>
      <c r="H263" s="31"/>
      <c r="I263" s="31"/>
      <c r="J263" s="31"/>
      <c r="K263" s="31"/>
      <c r="L263" s="31"/>
      <c r="M263" s="31"/>
      <c r="N263" s="31"/>
      <c r="O263" s="31"/>
      <c r="P263" s="31"/>
      <c r="Q263" s="31"/>
      <c r="R263" s="31"/>
      <c r="S263" s="31"/>
      <c r="T263" s="31"/>
      <c r="U263" s="31"/>
      <c r="V263" s="31"/>
      <c r="W263" s="31"/>
    </row>
    <row r="264" spans="1:23">
      <c r="A264" s="186"/>
      <c r="B264" s="31"/>
      <c r="C264" s="31"/>
      <c r="D264" s="31"/>
      <c r="E264" s="31"/>
      <c r="F264" s="31"/>
      <c r="G264" s="31"/>
      <c r="H264" s="31"/>
      <c r="I264" s="31"/>
      <c r="J264" s="31"/>
      <c r="K264" s="31"/>
      <c r="L264" s="31"/>
      <c r="M264" s="31"/>
      <c r="N264" s="31"/>
      <c r="O264" s="31"/>
      <c r="P264" s="31"/>
      <c r="Q264" s="31"/>
      <c r="R264" s="31"/>
      <c r="S264" s="31"/>
      <c r="T264" s="31"/>
      <c r="U264" s="31"/>
      <c r="V264" s="31"/>
      <c r="W264" s="31"/>
    </row>
    <row r="265" spans="1:23">
      <c r="A265" s="31"/>
      <c r="B265" s="31"/>
      <c r="C265" s="31"/>
      <c r="D265" s="31"/>
      <c r="E265" s="31"/>
      <c r="F265" s="31"/>
      <c r="G265" s="31"/>
      <c r="H265" s="31"/>
      <c r="I265" s="31"/>
      <c r="J265" s="31"/>
      <c r="K265" s="31"/>
      <c r="L265" s="31"/>
      <c r="M265" s="31"/>
      <c r="N265" s="31"/>
      <c r="O265" s="31"/>
      <c r="P265" s="31"/>
      <c r="Q265" s="31"/>
      <c r="R265" s="31"/>
      <c r="S265" s="31"/>
      <c r="T265" s="31"/>
      <c r="U265" s="31"/>
      <c r="V265" s="31"/>
      <c r="W265" s="31"/>
    </row>
    <row r="266" spans="1:23">
      <c r="A266" s="31"/>
      <c r="B266" s="31"/>
      <c r="C266" s="31"/>
      <c r="D266" s="31"/>
      <c r="E266" s="31"/>
      <c r="F266" s="31"/>
      <c r="G266" s="31"/>
      <c r="H266" s="31"/>
      <c r="I266" s="31"/>
      <c r="J266" s="31"/>
      <c r="K266" s="31"/>
      <c r="L266" s="31"/>
      <c r="M266" s="31"/>
      <c r="N266" s="31"/>
      <c r="O266" s="31"/>
      <c r="P266" s="31"/>
      <c r="Q266" s="31"/>
      <c r="R266" s="31"/>
      <c r="S266" s="31"/>
      <c r="T266" s="31"/>
      <c r="U266" s="31"/>
      <c r="V266" s="31"/>
      <c r="W266" s="31"/>
    </row>
    <row r="267" spans="1:23">
      <c r="A267" s="31"/>
      <c r="B267" s="31"/>
      <c r="C267" s="31"/>
      <c r="D267" s="31"/>
      <c r="E267" s="31"/>
      <c r="F267" s="31"/>
      <c r="G267" s="31"/>
      <c r="H267" s="31"/>
      <c r="I267" s="31"/>
      <c r="J267" s="31"/>
      <c r="K267" s="31"/>
      <c r="L267" s="31"/>
      <c r="M267" s="31"/>
      <c r="N267" s="31"/>
      <c r="O267" s="31"/>
      <c r="P267" s="31"/>
      <c r="Q267" s="31"/>
      <c r="R267" s="31"/>
      <c r="S267" s="31"/>
      <c r="T267" s="31"/>
      <c r="U267" s="31"/>
      <c r="V267" s="31"/>
      <c r="W267" s="31"/>
    </row>
    <row r="268" spans="1:23">
      <c r="A268" s="31"/>
      <c r="B268" s="31"/>
      <c r="C268" s="31"/>
      <c r="D268" s="31"/>
      <c r="E268" s="31"/>
      <c r="F268" s="31"/>
      <c r="G268" s="31"/>
      <c r="H268" s="31"/>
      <c r="I268" s="31"/>
      <c r="J268" s="31"/>
      <c r="K268" s="31"/>
      <c r="L268" s="31"/>
      <c r="M268" s="31"/>
      <c r="N268" s="31"/>
      <c r="O268" s="31"/>
      <c r="P268" s="31"/>
      <c r="Q268" s="31"/>
      <c r="R268" s="31"/>
      <c r="S268" s="31"/>
      <c r="T268" s="31"/>
      <c r="U268" s="31"/>
      <c r="V268" s="31"/>
      <c r="W268" s="31"/>
    </row>
    <row r="269" spans="1:23">
      <c r="A269" s="31"/>
      <c r="B269" s="31"/>
      <c r="C269" s="31"/>
      <c r="D269" s="31"/>
      <c r="E269" s="31"/>
      <c r="F269" s="31"/>
      <c r="G269" s="31"/>
      <c r="H269" s="31"/>
      <c r="I269" s="31"/>
      <c r="J269" s="31"/>
      <c r="K269" s="31"/>
      <c r="L269" s="31"/>
      <c r="M269" s="31"/>
      <c r="N269" s="31"/>
      <c r="O269" s="31"/>
      <c r="P269" s="31"/>
      <c r="Q269" s="31"/>
      <c r="R269" s="31"/>
      <c r="S269" s="31"/>
      <c r="T269" s="31"/>
      <c r="U269" s="31"/>
      <c r="V269" s="31"/>
      <c r="W269" s="31"/>
    </row>
    <row r="270" spans="1:23">
      <c r="A270" s="31"/>
      <c r="B270" s="31"/>
      <c r="C270" s="31"/>
      <c r="D270" s="31"/>
      <c r="E270" s="31"/>
      <c r="F270" s="31"/>
      <c r="G270" s="31"/>
      <c r="H270" s="31"/>
      <c r="I270" s="31"/>
      <c r="J270" s="31"/>
      <c r="K270" s="31"/>
      <c r="L270" s="31"/>
      <c r="M270" s="31"/>
      <c r="N270" s="31"/>
      <c r="O270" s="31"/>
      <c r="P270" s="31"/>
      <c r="Q270" s="31"/>
      <c r="R270" s="31"/>
      <c r="S270" s="31"/>
      <c r="T270" s="31"/>
      <c r="U270" s="31"/>
      <c r="V270" s="31"/>
      <c r="W270" s="31"/>
    </row>
    <row r="271" spans="1:23">
      <c r="A271" s="31"/>
      <c r="B271" s="31"/>
      <c r="C271" s="31"/>
      <c r="D271" s="31"/>
      <c r="E271" s="31"/>
      <c r="F271" s="31"/>
      <c r="G271" s="31"/>
      <c r="H271" s="31"/>
      <c r="I271" s="31"/>
      <c r="J271" s="31"/>
      <c r="K271" s="31"/>
      <c r="L271" s="31"/>
      <c r="M271" s="31"/>
      <c r="N271" s="31"/>
      <c r="O271" s="31"/>
      <c r="P271" s="31"/>
      <c r="Q271" s="31"/>
      <c r="R271" s="31"/>
      <c r="S271" s="31"/>
      <c r="T271" s="31"/>
      <c r="U271" s="31"/>
      <c r="V271" s="31"/>
      <c r="W271" s="31"/>
    </row>
    <row r="272" spans="1:23">
      <c r="A272" s="31"/>
      <c r="B272" s="31"/>
      <c r="C272" s="31"/>
      <c r="D272" s="31"/>
      <c r="E272" s="31"/>
      <c r="F272" s="31"/>
      <c r="G272" s="31"/>
      <c r="H272" s="31"/>
      <c r="I272" s="31"/>
      <c r="J272" s="31"/>
      <c r="K272" s="31"/>
      <c r="L272" s="31"/>
      <c r="M272" s="31"/>
      <c r="N272" s="31"/>
      <c r="O272" s="31"/>
      <c r="P272" s="31"/>
      <c r="Q272" s="31"/>
      <c r="R272" s="31"/>
      <c r="S272" s="31"/>
      <c r="T272" s="31"/>
      <c r="U272" s="31"/>
      <c r="V272" s="31"/>
      <c r="W272" s="31"/>
    </row>
    <row r="273" spans="1:23">
      <c r="A273" s="31"/>
      <c r="B273" s="31"/>
      <c r="C273" s="31"/>
      <c r="D273" s="31"/>
      <c r="E273" s="31"/>
      <c r="F273" s="31"/>
      <c r="G273" s="31"/>
      <c r="H273" s="31"/>
      <c r="I273" s="31"/>
      <c r="J273" s="31"/>
      <c r="K273" s="31"/>
      <c r="L273" s="31"/>
      <c r="M273" s="31"/>
      <c r="N273" s="31"/>
      <c r="O273" s="31"/>
      <c r="P273" s="31"/>
      <c r="Q273" s="31"/>
      <c r="R273" s="31"/>
      <c r="S273" s="31"/>
      <c r="T273" s="31"/>
      <c r="U273" s="31"/>
      <c r="V273" s="31"/>
      <c r="W273" s="31"/>
    </row>
    <row r="274" spans="1:23">
      <c r="A274" s="31"/>
      <c r="B274" s="31"/>
      <c r="C274" s="31"/>
      <c r="D274" s="31"/>
      <c r="E274" s="31"/>
      <c r="F274" s="31"/>
      <c r="G274" s="31"/>
      <c r="H274" s="31"/>
      <c r="I274" s="31"/>
      <c r="J274" s="31"/>
      <c r="K274" s="31"/>
      <c r="L274" s="31"/>
      <c r="M274" s="31"/>
      <c r="N274" s="31"/>
      <c r="O274" s="31"/>
      <c r="P274" s="31"/>
      <c r="Q274" s="31"/>
      <c r="R274" s="31"/>
      <c r="S274" s="31"/>
      <c r="T274" s="31"/>
      <c r="U274" s="31"/>
      <c r="V274" s="31"/>
      <c r="W274" s="31"/>
    </row>
    <row r="275" spans="1:23">
      <c r="A275" s="31"/>
      <c r="B275" s="31"/>
      <c r="C275" s="31"/>
      <c r="D275" s="31"/>
      <c r="E275" s="31"/>
      <c r="F275" s="31"/>
      <c r="G275" s="31"/>
      <c r="H275" s="31"/>
      <c r="I275" s="31"/>
      <c r="J275" s="31"/>
      <c r="K275" s="31"/>
      <c r="L275" s="31"/>
      <c r="M275" s="31"/>
      <c r="N275" s="31"/>
      <c r="O275" s="31"/>
      <c r="P275" s="31"/>
      <c r="Q275" s="31"/>
      <c r="R275" s="31"/>
      <c r="S275" s="31"/>
      <c r="T275" s="31"/>
      <c r="U275" s="31"/>
      <c r="V275" s="31"/>
      <c r="W275" s="31"/>
    </row>
    <row r="276" spans="1:23">
      <c r="A276" s="31"/>
      <c r="B276" s="31"/>
      <c r="C276" s="31"/>
      <c r="D276" s="31"/>
      <c r="E276" s="31"/>
      <c r="F276" s="31"/>
      <c r="G276" s="31"/>
      <c r="H276" s="31"/>
      <c r="I276" s="31"/>
      <c r="J276" s="31"/>
      <c r="K276" s="31"/>
      <c r="L276" s="31"/>
      <c r="M276" s="31"/>
      <c r="N276" s="31"/>
      <c r="O276" s="31"/>
      <c r="P276" s="31"/>
      <c r="Q276" s="31"/>
      <c r="R276" s="31"/>
      <c r="S276" s="31"/>
      <c r="T276" s="31"/>
      <c r="U276" s="31"/>
      <c r="V276" s="31"/>
      <c r="W276" s="31"/>
    </row>
    <row r="277" spans="1:23">
      <c r="A277" s="31"/>
      <c r="B277" s="31"/>
      <c r="C277" s="31"/>
      <c r="D277" s="31"/>
      <c r="E277" s="31"/>
      <c r="F277" s="31"/>
      <c r="G277" s="31"/>
      <c r="H277" s="31"/>
      <c r="I277" s="31"/>
      <c r="J277" s="31"/>
      <c r="K277" s="31"/>
      <c r="L277" s="31"/>
      <c r="M277" s="31"/>
      <c r="N277" s="31"/>
      <c r="O277" s="31"/>
      <c r="P277" s="31"/>
      <c r="Q277" s="31"/>
      <c r="R277" s="31"/>
      <c r="S277" s="31"/>
      <c r="T277" s="31"/>
      <c r="U277" s="31"/>
      <c r="V277" s="31"/>
      <c r="W277" s="31"/>
    </row>
    <row r="278" spans="1:23">
      <c r="A278" s="31"/>
      <c r="B278" s="31"/>
      <c r="C278" s="31"/>
      <c r="D278" s="31"/>
      <c r="E278" s="31"/>
      <c r="F278" s="31"/>
      <c r="G278" s="31"/>
      <c r="H278" s="31"/>
      <c r="I278" s="31"/>
      <c r="J278" s="31"/>
      <c r="K278" s="31"/>
      <c r="L278" s="31"/>
      <c r="M278" s="31"/>
      <c r="N278" s="31"/>
      <c r="O278" s="31"/>
      <c r="P278" s="31"/>
      <c r="Q278" s="31"/>
      <c r="R278" s="31"/>
      <c r="S278" s="31"/>
      <c r="T278" s="31"/>
      <c r="U278" s="31"/>
      <c r="V278" s="31"/>
      <c r="W278" s="31"/>
    </row>
    <row r="279" spans="1:23">
      <c r="A279" s="31"/>
      <c r="B279" s="31"/>
      <c r="C279" s="31"/>
      <c r="D279" s="31"/>
      <c r="E279" s="31"/>
      <c r="F279" s="31"/>
      <c r="G279" s="31"/>
      <c r="H279" s="31"/>
      <c r="I279" s="31"/>
      <c r="J279" s="31"/>
      <c r="K279" s="31"/>
      <c r="L279" s="31"/>
      <c r="M279" s="31"/>
      <c r="N279" s="31"/>
      <c r="O279" s="31"/>
      <c r="P279" s="31"/>
      <c r="Q279" s="31"/>
      <c r="R279" s="31"/>
      <c r="S279" s="31"/>
      <c r="T279" s="31"/>
      <c r="U279" s="31"/>
      <c r="V279" s="31"/>
      <c r="W279" s="31"/>
    </row>
    <row r="280" spans="1:23">
      <c r="A280" s="31"/>
      <c r="B280" s="31"/>
      <c r="C280" s="31"/>
      <c r="D280" s="31"/>
      <c r="E280" s="31"/>
      <c r="F280" s="31"/>
      <c r="G280" s="31"/>
      <c r="H280" s="31"/>
      <c r="I280" s="31"/>
      <c r="J280" s="31"/>
      <c r="K280" s="31"/>
      <c r="L280" s="31"/>
      <c r="M280" s="31"/>
      <c r="N280" s="31"/>
      <c r="O280" s="31"/>
      <c r="P280" s="31"/>
      <c r="Q280" s="31"/>
      <c r="R280" s="31"/>
      <c r="S280" s="31"/>
      <c r="T280" s="31"/>
      <c r="U280" s="31"/>
      <c r="V280" s="31"/>
      <c r="W280" s="31"/>
    </row>
    <row r="281" spans="1:23">
      <c r="A281" s="31"/>
      <c r="B281" s="31"/>
      <c r="C281" s="31"/>
      <c r="D281" s="31"/>
      <c r="E281" s="31"/>
      <c r="F281" s="31"/>
      <c r="G281" s="31"/>
      <c r="H281" s="31"/>
      <c r="I281" s="31"/>
      <c r="J281" s="31"/>
      <c r="K281" s="31"/>
      <c r="L281" s="31"/>
      <c r="M281" s="31"/>
      <c r="N281" s="31"/>
      <c r="O281" s="31"/>
      <c r="P281" s="31"/>
      <c r="Q281" s="31"/>
      <c r="R281" s="31"/>
      <c r="S281" s="31"/>
      <c r="T281" s="31"/>
      <c r="U281" s="31"/>
      <c r="V281" s="31"/>
      <c r="W281" s="31"/>
    </row>
    <row r="282" spans="1:23">
      <c r="A282" s="31"/>
      <c r="B282" s="31"/>
      <c r="C282" s="31"/>
      <c r="D282" s="31"/>
      <c r="E282" s="31"/>
      <c r="F282" s="31"/>
      <c r="G282" s="31"/>
      <c r="H282" s="31"/>
      <c r="I282" s="31"/>
      <c r="J282" s="31"/>
      <c r="K282" s="31"/>
      <c r="L282" s="31"/>
      <c r="M282" s="31"/>
      <c r="N282" s="31"/>
      <c r="O282" s="31"/>
      <c r="P282" s="31"/>
      <c r="Q282" s="31"/>
      <c r="R282" s="31"/>
      <c r="S282" s="31"/>
      <c r="T282" s="31"/>
      <c r="U282" s="31"/>
      <c r="V282" s="31"/>
      <c r="W282" s="31"/>
    </row>
    <row r="283" spans="1:23">
      <c r="A283" s="31"/>
      <c r="B283" s="31"/>
      <c r="C283" s="31"/>
      <c r="D283" s="31"/>
      <c r="E283" s="31"/>
      <c r="F283" s="31"/>
      <c r="G283" s="31"/>
      <c r="H283" s="31"/>
      <c r="I283" s="31"/>
      <c r="J283" s="31"/>
      <c r="K283" s="31"/>
      <c r="L283" s="31"/>
      <c r="M283" s="31"/>
      <c r="N283" s="31"/>
      <c r="O283" s="31"/>
      <c r="P283" s="31"/>
      <c r="Q283" s="31"/>
      <c r="R283" s="31"/>
      <c r="S283" s="31"/>
      <c r="T283" s="31"/>
      <c r="U283" s="31"/>
      <c r="V283" s="31"/>
      <c r="W283" s="31"/>
    </row>
    <row r="284" spans="1:23">
      <c r="A284" s="31"/>
      <c r="B284" s="31"/>
      <c r="C284" s="31"/>
      <c r="D284" s="31"/>
      <c r="E284" s="31"/>
      <c r="F284" s="31"/>
      <c r="G284" s="31"/>
      <c r="H284" s="31"/>
      <c r="I284" s="31"/>
      <c r="J284" s="31"/>
      <c r="K284" s="31"/>
      <c r="L284" s="31"/>
      <c r="M284" s="31"/>
      <c r="N284" s="31"/>
      <c r="O284" s="31"/>
      <c r="P284" s="31"/>
      <c r="Q284" s="31"/>
      <c r="R284" s="31"/>
      <c r="S284" s="31"/>
      <c r="T284" s="31"/>
      <c r="U284" s="31"/>
      <c r="V284" s="31"/>
      <c r="W284" s="31"/>
    </row>
    <row r="285" spans="1:23">
      <c r="A285" s="31"/>
      <c r="B285" s="31"/>
      <c r="C285" s="31"/>
      <c r="D285" s="31"/>
      <c r="E285" s="31"/>
      <c r="F285" s="31"/>
      <c r="G285" s="31"/>
      <c r="H285" s="31"/>
      <c r="I285" s="31"/>
      <c r="J285" s="31"/>
      <c r="K285" s="31"/>
      <c r="L285" s="31"/>
      <c r="M285" s="31"/>
      <c r="N285" s="31"/>
      <c r="O285" s="31"/>
      <c r="P285" s="31"/>
      <c r="Q285" s="31"/>
      <c r="R285" s="31"/>
      <c r="S285" s="31"/>
      <c r="T285" s="31"/>
      <c r="U285" s="31"/>
      <c r="V285" s="31"/>
      <c r="W285" s="31"/>
    </row>
    <row r="286" spans="1:23">
      <c r="A286" s="31"/>
      <c r="B286" s="31"/>
      <c r="C286" s="31"/>
      <c r="D286" s="31"/>
      <c r="E286" s="31"/>
      <c r="F286" s="31"/>
      <c r="G286" s="31"/>
      <c r="H286" s="31"/>
      <c r="I286" s="31"/>
      <c r="J286" s="31"/>
      <c r="K286" s="31"/>
      <c r="L286" s="31"/>
      <c r="M286" s="31"/>
      <c r="N286" s="31"/>
      <c r="O286" s="31"/>
      <c r="P286" s="31"/>
      <c r="Q286" s="31"/>
      <c r="R286" s="31"/>
      <c r="S286" s="31"/>
      <c r="T286" s="31"/>
      <c r="U286" s="31"/>
      <c r="V286" s="31"/>
      <c r="W286" s="31"/>
    </row>
    <row r="287" spans="1:23">
      <c r="A287" s="31"/>
      <c r="B287" s="31"/>
      <c r="C287" s="31"/>
      <c r="D287" s="31"/>
      <c r="E287" s="31"/>
      <c r="F287" s="31"/>
      <c r="G287" s="31"/>
      <c r="H287" s="31"/>
      <c r="I287" s="31"/>
      <c r="J287" s="31"/>
      <c r="K287" s="31"/>
      <c r="L287" s="31"/>
      <c r="M287" s="31"/>
      <c r="N287" s="31"/>
      <c r="O287" s="31"/>
      <c r="P287" s="31"/>
      <c r="Q287" s="31"/>
      <c r="R287" s="31"/>
      <c r="S287" s="31"/>
      <c r="T287" s="31"/>
      <c r="U287" s="31"/>
      <c r="V287" s="31"/>
      <c r="W287" s="31"/>
    </row>
    <row r="288" spans="1:23">
      <c r="A288" s="31"/>
      <c r="B288" s="31"/>
      <c r="C288" s="31"/>
      <c r="D288" s="31"/>
      <c r="E288" s="31"/>
      <c r="F288" s="31"/>
      <c r="G288" s="31"/>
      <c r="H288" s="31"/>
      <c r="I288" s="31"/>
      <c r="J288" s="31"/>
      <c r="K288" s="31"/>
      <c r="L288" s="31"/>
      <c r="M288" s="31"/>
      <c r="N288" s="31"/>
      <c r="O288" s="31"/>
      <c r="P288" s="31"/>
      <c r="Q288" s="31"/>
      <c r="R288" s="31"/>
      <c r="S288" s="31"/>
      <c r="T288" s="31"/>
      <c r="U288" s="31"/>
      <c r="V288" s="31"/>
      <c r="W288" s="31"/>
    </row>
    <row r="289" spans="1:23">
      <c r="A289" s="31"/>
      <c r="B289" s="31"/>
      <c r="C289" s="31"/>
      <c r="D289" s="31"/>
      <c r="E289" s="31"/>
      <c r="F289" s="31"/>
      <c r="G289" s="31"/>
      <c r="H289" s="31"/>
      <c r="I289" s="31"/>
      <c r="J289" s="31"/>
      <c r="K289" s="31"/>
      <c r="L289" s="31"/>
      <c r="M289" s="31"/>
      <c r="N289" s="31"/>
      <c r="O289" s="31"/>
      <c r="P289" s="31"/>
      <c r="Q289" s="31"/>
      <c r="R289" s="31"/>
      <c r="S289" s="31"/>
      <c r="T289" s="31"/>
      <c r="U289" s="31"/>
      <c r="V289" s="31"/>
      <c r="W289" s="31"/>
    </row>
    <row r="290" spans="1:23">
      <c r="A290" s="31"/>
      <c r="B290" s="31"/>
      <c r="C290" s="31"/>
      <c r="D290" s="31"/>
      <c r="E290" s="31"/>
      <c r="F290" s="31"/>
      <c r="G290" s="31"/>
      <c r="H290" s="31"/>
      <c r="I290" s="31"/>
      <c r="J290" s="31"/>
      <c r="K290" s="31"/>
      <c r="L290" s="31"/>
      <c r="M290" s="31"/>
      <c r="N290" s="31"/>
      <c r="O290" s="31"/>
      <c r="P290" s="31"/>
      <c r="Q290" s="31"/>
      <c r="R290" s="31"/>
      <c r="S290" s="31"/>
      <c r="T290" s="31"/>
      <c r="U290" s="31"/>
      <c r="V290" s="31"/>
      <c r="W290" s="31"/>
    </row>
    <row r="291" spans="1:23">
      <c r="A291" s="31"/>
      <c r="B291" s="31"/>
      <c r="C291" s="31"/>
      <c r="D291" s="31"/>
      <c r="E291" s="31"/>
      <c r="F291" s="31"/>
      <c r="G291" s="31"/>
      <c r="H291" s="31"/>
      <c r="I291" s="31"/>
      <c r="J291" s="31"/>
      <c r="K291" s="31"/>
      <c r="L291" s="31"/>
      <c r="M291" s="31"/>
      <c r="N291" s="31"/>
      <c r="O291" s="31"/>
      <c r="P291" s="31"/>
      <c r="Q291" s="31"/>
      <c r="R291" s="31"/>
      <c r="S291" s="31"/>
      <c r="T291" s="31"/>
      <c r="U291" s="31"/>
      <c r="V291" s="31"/>
      <c r="W291" s="31"/>
    </row>
    <row r="292" spans="1:23">
      <c r="A292" s="31"/>
      <c r="B292" s="31"/>
      <c r="C292" s="31"/>
      <c r="D292" s="31"/>
      <c r="E292" s="31"/>
      <c r="F292" s="31"/>
      <c r="G292" s="31"/>
      <c r="H292" s="31"/>
      <c r="I292" s="31"/>
      <c r="J292" s="31"/>
      <c r="K292" s="31"/>
      <c r="L292" s="31"/>
      <c r="M292" s="31"/>
      <c r="N292" s="31"/>
      <c r="O292" s="31"/>
      <c r="P292" s="31"/>
      <c r="Q292" s="31"/>
      <c r="R292" s="31"/>
      <c r="S292" s="31"/>
      <c r="T292" s="31"/>
      <c r="U292" s="31"/>
      <c r="V292" s="31"/>
      <c r="W292" s="31"/>
    </row>
    <row r="293" spans="1:23">
      <c r="A293" s="31"/>
      <c r="B293" s="31"/>
      <c r="C293" s="31"/>
      <c r="D293" s="31"/>
      <c r="E293" s="31"/>
      <c r="F293" s="31"/>
      <c r="G293" s="31"/>
      <c r="H293" s="31"/>
      <c r="I293" s="31"/>
      <c r="J293" s="31"/>
      <c r="K293" s="31"/>
      <c r="L293" s="31"/>
      <c r="M293" s="31"/>
      <c r="N293" s="31"/>
      <c r="O293" s="31"/>
      <c r="P293" s="31"/>
      <c r="Q293" s="31"/>
      <c r="R293" s="31"/>
      <c r="S293" s="31"/>
      <c r="T293" s="31"/>
      <c r="U293" s="31"/>
      <c r="V293" s="31"/>
      <c r="W293" s="31"/>
    </row>
    <row r="294" spans="1:23">
      <c r="A294" s="31"/>
      <c r="B294" s="31"/>
      <c r="C294" s="31"/>
      <c r="D294" s="31"/>
      <c r="E294" s="31"/>
      <c r="F294" s="31"/>
      <c r="G294" s="31"/>
      <c r="H294" s="31"/>
      <c r="I294" s="31"/>
      <c r="J294" s="31"/>
      <c r="K294" s="31"/>
      <c r="L294" s="31"/>
      <c r="M294" s="31"/>
      <c r="N294" s="31"/>
      <c r="O294" s="31"/>
      <c r="P294" s="31"/>
      <c r="Q294" s="31"/>
      <c r="R294" s="31"/>
      <c r="S294" s="31"/>
      <c r="T294" s="31"/>
      <c r="U294" s="31"/>
      <c r="V294" s="31"/>
      <c r="W294" s="31"/>
    </row>
    <row r="295" spans="1:23">
      <c r="A295" s="31"/>
      <c r="B295" s="31"/>
      <c r="C295" s="31"/>
      <c r="D295" s="31"/>
      <c r="E295" s="31"/>
      <c r="F295" s="31"/>
      <c r="G295" s="31"/>
      <c r="H295" s="31"/>
      <c r="I295" s="31"/>
      <c r="J295" s="31"/>
      <c r="K295" s="31"/>
      <c r="L295" s="31"/>
      <c r="M295" s="31"/>
      <c r="N295" s="31"/>
      <c r="O295" s="31"/>
      <c r="P295" s="31"/>
      <c r="Q295" s="31"/>
      <c r="R295" s="31"/>
      <c r="S295" s="31"/>
      <c r="T295" s="31"/>
      <c r="U295" s="31"/>
      <c r="V295" s="31"/>
      <c r="W295" s="31"/>
    </row>
    <row r="296" spans="1:23">
      <c r="A296" s="31"/>
      <c r="B296" s="31"/>
      <c r="C296" s="31"/>
      <c r="D296" s="31"/>
      <c r="E296" s="31"/>
      <c r="F296" s="31"/>
      <c r="G296" s="31"/>
      <c r="H296" s="31"/>
      <c r="I296" s="31"/>
      <c r="J296" s="31"/>
      <c r="K296" s="31"/>
      <c r="L296" s="31"/>
      <c r="M296" s="31"/>
      <c r="N296" s="31"/>
      <c r="O296" s="31"/>
      <c r="P296" s="31"/>
      <c r="Q296" s="31"/>
      <c r="R296" s="31"/>
      <c r="S296" s="31"/>
      <c r="T296" s="31"/>
      <c r="U296" s="31"/>
      <c r="V296" s="31"/>
      <c r="W296" s="31"/>
    </row>
    <row r="297" spans="1:23">
      <c r="A297" s="31"/>
      <c r="B297" s="31"/>
      <c r="C297" s="31"/>
      <c r="D297" s="31"/>
      <c r="E297" s="31"/>
      <c r="F297" s="31"/>
      <c r="G297" s="31"/>
      <c r="H297" s="31"/>
      <c r="I297" s="31"/>
      <c r="J297" s="31"/>
      <c r="K297" s="31"/>
      <c r="L297" s="31"/>
      <c r="M297" s="31"/>
      <c r="N297" s="31"/>
      <c r="O297" s="31"/>
      <c r="P297" s="31"/>
      <c r="Q297" s="31"/>
      <c r="R297" s="31"/>
      <c r="S297" s="31"/>
      <c r="T297" s="31"/>
      <c r="U297" s="31"/>
      <c r="V297" s="31"/>
      <c r="W297" s="31"/>
    </row>
    <row r="298" spans="1:23">
      <c r="A298" s="31"/>
      <c r="B298" s="31"/>
      <c r="C298" s="31"/>
      <c r="D298" s="31"/>
      <c r="E298" s="31"/>
      <c r="F298" s="31"/>
      <c r="G298" s="31"/>
      <c r="H298" s="31"/>
      <c r="I298" s="31"/>
      <c r="J298" s="31"/>
      <c r="K298" s="31"/>
      <c r="L298" s="31"/>
      <c r="M298" s="31"/>
      <c r="N298" s="31"/>
      <c r="O298" s="31"/>
      <c r="P298" s="31"/>
      <c r="Q298" s="31"/>
      <c r="R298" s="31"/>
      <c r="S298" s="31"/>
      <c r="T298" s="31"/>
      <c r="U298" s="31"/>
      <c r="V298" s="31"/>
      <c r="W298" s="31"/>
    </row>
    <row r="299" spans="1:23">
      <c r="A299" s="31"/>
      <c r="B299" s="31"/>
      <c r="C299" s="31"/>
      <c r="D299" s="31"/>
      <c r="E299" s="31"/>
      <c r="F299" s="31"/>
      <c r="G299" s="31"/>
      <c r="H299" s="31"/>
      <c r="I299" s="31"/>
      <c r="J299" s="31"/>
      <c r="K299" s="31"/>
      <c r="L299" s="31"/>
      <c r="M299" s="31"/>
      <c r="N299" s="31"/>
      <c r="O299" s="31"/>
      <c r="P299" s="31"/>
      <c r="Q299" s="31"/>
      <c r="R299" s="31"/>
      <c r="S299" s="31"/>
      <c r="T299" s="31"/>
      <c r="U299" s="31"/>
      <c r="V299" s="31"/>
      <c r="W299" s="31"/>
    </row>
    <row r="300" spans="1:23">
      <c r="A300" s="31"/>
      <c r="B300" s="31"/>
      <c r="C300" s="31"/>
      <c r="D300" s="31"/>
      <c r="E300" s="31"/>
      <c r="F300" s="31"/>
      <c r="G300" s="31"/>
      <c r="H300" s="31"/>
      <c r="I300" s="31"/>
      <c r="J300" s="31"/>
      <c r="K300" s="31"/>
      <c r="L300" s="31"/>
      <c r="M300" s="31"/>
      <c r="N300" s="31"/>
      <c r="O300" s="31"/>
      <c r="P300" s="31"/>
      <c r="Q300" s="31"/>
      <c r="R300" s="31"/>
      <c r="S300" s="31"/>
      <c r="T300" s="31"/>
      <c r="U300" s="31"/>
      <c r="V300" s="31"/>
      <c r="W300" s="31"/>
    </row>
    <row r="301" spans="1:23">
      <c r="A301" s="31"/>
      <c r="B301" s="31"/>
      <c r="C301" s="31"/>
      <c r="D301" s="31"/>
      <c r="E301" s="31"/>
      <c r="F301" s="31"/>
      <c r="G301" s="31"/>
      <c r="H301" s="31"/>
      <c r="I301" s="31"/>
      <c r="J301" s="31"/>
      <c r="K301" s="31"/>
      <c r="L301" s="31"/>
      <c r="M301" s="31"/>
      <c r="N301" s="31"/>
      <c r="O301" s="31"/>
      <c r="P301" s="31"/>
      <c r="Q301" s="31"/>
      <c r="R301" s="31"/>
      <c r="S301" s="31"/>
      <c r="T301" s="31"/>
      <c r="U301" s="31"/>
      <c r="V301" s="31"/>
      <c r="W301" s="31"/>
    </row>
    <row r="302" spans="1:23">
      <c r="A302" s="31"/>
      <c r="B302" s="31"/>
      <c r="C302" s="31"/>
      <c r="D302" s="31"/>
      <c r="E302" s="31"/>
      <c r="F302" s="31"/>
      <c r="G302" s="31"/>
      <c r="H302" s="31"/>
      <c r="I302" s="31"/>
      <c r="J302" s="31"/>
      <c r="K302" s="31"/>
      <c r="L302" s="31"/>
      <c r="M302" s="31"/>
      <c r="N302" s="31"/>
      <c r="O302" s="31"/>
      <c r="P302" s="31"/>
      <c r="Q302" s="31"/>
      <c r="R302" s="31"/>
      <c r="S302" s="31"/>
      <c r="T302" s="31"/>
      <c r="U302" s="31"/>
      <c r="V302" s="31"/>
      <c r="W302" s="31"/>
    </row>
    <row r="303" spans="1:23">
      <c r="A303" s="31"/>
      <c r="B303" s="31"/>
      <c r="C303" s="31"/>
      <c r="D303" s="31"/>
      <c r="E303" s="31"/>
      <c r="F303" s="31"/>
      <c r="G303" s="31"/>
      <c r="H303" s="31"/>
      <c r="I303" s="31"/>
      <c r="J303" s="31"/>
      <c r="K303" s="31"/>
      <c r="L303" s="31"/>
      <c r="M303" s="31"/>
      <c r="N303" s="31"/>
      <c r="O303" s="31"/>
      <c r="P303" s="31"/>
      <c r="Q303" s="31"/>
      <c r="R303" s="31"/>
      <c r="S303" s="31"/>
      <c r="T303" s="31"/>
      <c r="U303" s="31"/>
      <c r="V303" s="31"/>
      <c r="W303" s="31"/>
    </row>
    <row r="304" spans="1:23">
      <c r="A304" s="31"/>
      <c r="B304" s="31"/>
      <c r="C304" s="31"/>
      <c r="D304" s="31"/>
      <c r="E304" s="31"/>
      <c r="F304" s="31"/>
      <c r="G304" s="31"/>
      <c r="H304" s="31"/>
      <c r="I304" s="31"/>
      <c r="J304" s="31"/>
      <c r="K304" s="31"/>
      <c r="L304" s="31"/>
      <c r="M304" s="31"/>
      <c r="N304" s="31"/>
      <c r="O304" s="31"/>
      <c r="P304" s="31"/>
      <c r="Q304" s="31"/>
      <c r="R304" s="31"/>
      <c r="S304" s="31"/>
      <c r="T304" s="31"/>
      <c r="U304" s="31"/>
      <c r="V304" s="31"/>
      <c r="W304" s="31"/>
    </row>
    <row r="305" spans="1:23">
      <c r="A305" s="31"/>
      <c r="B305" s="31"/>
      <c r="C305" s="31"/>
      <c r="D305" s="31"/>
      <c r="E305" s="31"/>
      <c r="F305" s="31"/>
      <c r="G305" s="31"/>
      <c r="H305" s="31"/>
      <c r="I305" s="31"/>
      <c r="J305" s="31"/>
      <c r="K305" s="31"/>
      <c r="L305" s="31"/>
      <c r="M305" s="31"/>
      <c r="N305" s="31"/>
      <c r="O305" s="31"/>
      <c r="P305" s="31"/>
      <c r="Q305" s="31"/>
      <c r="R305" s="31"/>
      <c r="S305" s="31"/>
      <c r="T305" s="31"/>
      <c r="U305" s="31"/>
      <c r="V305" s="31"/>
      <c r="W305" s="31"/>
    </row>
    <row r="306" spans="1:23">
      <c r="A306" s="31"/>
      <c r="B306" s="31"/>
      <c r="C306" s="31"/>
      <c r="D306" s="31"/>
      <c r="E306" s="31"/>
      <c r="F306" s="31"/>
      <c r="G306" s="31"/>
      <c r="H306" s="31"/>
      <c r="I306" s="31"/>
      <c r="J306" s="31"/>
      <c r="K306" s="31"/>
      <c r="L306" s="31"/>
      <c r="M306" s="31"/>
      <c r="N306" s="31"/>
      <c r="O306" s="31"/>
      <c r="P306" s="31"/>
      <c r="Q306" s="31"/>
      <c r="R306" s="31"/>
      <c r="S306" s="31"/>
      <c r="T306" s="31"/>
      <c r="U306" s="31"/>
      <c r="V306" s="31"/>
      <c r="W306" s="31"/>
    </row>
    <row r="307" spans="1:23">
      <c r="A307" s="31"/>
      <c r="B307" s="31"/>
      <c r="C307" s="31"/>
      <c r="D307" s="31"/>
      <c r="E307" s="31"/>
      <c r="F307" s="31"/>
      <c r="G307" s="31"/>
      <c r="H307" s="31"/>
      <c r="I307" s="31"/>
      <c r="J307" s="31"/>
      <c r="K307" s="31"/>
      <c r="L307" s="31"/>
      <c r="M307" s="31"/>
      <c r="N307" s="31"/>
      <c r="O307" s="31"/>
      <c r="P307" s="31"/>
      <c r="Q307" s="31"/>
      <c r="R307" s="31"/>
      <c r="S307" s="31"/>
      <c r="T307" s="31"/>
      <c r="U307" s="31"/>
      <c r="V307" s="31"/>
      <c r="W307" s="31"/>
    </row>
    <row r="308" spans="1:23">
      <c r="A308" s="31"/>
      <c r="B308" s="31"/>
      <c r="C308" s="31"/>
      <c r="D308" s="31"/>
      <c r="E308" s="31"/>
      <c r="F308" s="31"/>
      <c r="G308" s="31"/>
      <c r="H308" s="31"/>
      <c r="I308" s="31"/>
      <c r="J308" s="31"/>
      <c r="K308" s="31"/>
      <c r="L308" s="31"/>
      <c r="M308" s="31"/>
      <c r="N308" s="31"/>
      <c r="O308" s="31"/>
      <c r="P308" s="31"/>
      <c r="Q308" s="31"/>
      <c r="R308" s="31"/>
      <c r="S308" s="31"/>
      <c r="T308" s="31"/>
      <c r="U308" s="31"/>
      <c r="V308" s="31"/>
      <c r="W308" s="31"/>
    </row>
    <row r="309" spans="1:23">
      <c r="A309" s="31"/>
      <c r="B309" s="31"/>
      <c r="C309" s="31"/>
      <c r="D309" s="31"/>
      <c r="E309" s="31"/>
      <c r="F309" s="31"/>
      <c r="G309" s="31"/>
      <c r="H309" s="31"/>
      <c r="I309" s="31"/>
      <c r="J309" s="31"/>
      <c r="K309" s="31"/>
      <c r="L309" s="31"/>
      <c r="M309" s="31"/>
      <c r="N309" s="31"/>
      <c r="O309" s="31"/>
      <c r="P309" s="31"/>
      <c r="Q309" s="31"/>
      <c r="R309" s="31"/>
      <c r="S309" s="31"/>
      <c r="T309" s="31"/>
      <c r="U309" s="31"/>
      <c r="V309" s="31"/>
      <c r="W309" s="31"/>
    </row>
    <row r="310" spans="1:23">
      <c r="A310" s="31"/>
      <c r="B310" s="31"/>
      <c r="C310" s="31"/>
      <c r="D310" s="31"/>
      <c r="E310" s="31"/>
      <c r="F310" s="31"/>
      <c r="G310" s="31"/>
      <c r="H310" s="31"/>
      <c r="I310" s="31"/>
      <c r="J310" s="31"/>
      <c r="K310" s="31"/>
      <c r="L310" s="31"/>
      <c r="M310" s="31"/>
      <c r="N310" s="31"/>
      <c r="O310" s="31"/>
      <c r="P310" s="31"/>
      <c r="Q310" s="31"/>
      <c r="R310" s="31"/>
      <c r="S310" s="31"/>
      <c r="T310" s="31"/>
      <c r="U310" s="31"/>
      <c r="V310" s="31"/>
      <c r="W310" s="31"/>
    </row>
    <row r="311" spans="1:23">
      <c r="A311" s="31"/>
      <c r="B311" s="31"/>
      <c r="C311" s="31"/>
      <c r="D311" s="31"/>
      <c r="E311" s="31"/>
      <c r="F311" s="31"/>
      <c r="G311" s="31"/>
      <c r="H311" s="31"/>
      <c r="I311" s="31"/>
      <c r="J311" s="31"/>
      <c r="K311" s="31"/>
      <c r="L311" s="31"/>
      <c r="M311" s="31"/>
      <c r="N311" s="31"/>
      <c r="O311" s="31"/>
      <c r="P311" s="31"/>
      <c r="Q311" s="31"/>
      <c r="R311" s="31"/>
      <c r="S311" s="31"/>
      <c r="T311" s="31"/>
      <c r="U311" s="31"/>
      <c r="V311" s="31"/>
      <c r="W311" s="31"/>
    </row>
    <row r="312" spans="1:23">
      <c r="A312" s="31"/>
      <c r="B312" s="31"/>
      <c r="C312" s="31"/>
      <c r="D312" s="31"/>
      <c r="E312" s="31"/>
      <c r="F312" s="31"/>
      <c r="G312" s="31"/>
      <c r="H312" s="31"/>
      <c r="I312" s="31"/>
      <c r="J312" s="31"/>
      <c r="K312" s="31"/>
      <c r="L312" s="31"/>
      <c r="M312" s="31"/>
      <c r="N312" s="31"/>
      <c r="O312" s="31"/>
      <c r="P312" s="31"/>
      <c r="Q312" s="31"/>
      <c r="R312" s="31"/>
      <c r="S312" s="31"/>
      <c r="T312" s="31"/>
      <c r="U312" s="31"/>
      <c r="V312" s="31"/>
      <c r="W312" s="31"/>
    </row>
    <row r="313" spans="1:23">
      <c r="A313" s="31"/>
      <c r="B313" s="31"/>
      <c r="C313" s="31"/>
      <c r="D313" s="31"/>
      <c r="E313" s="31"/>
      <c r="F313" s="31"/>
      <c r="G313" s="31"/>
      <c r="H313" s="31"/>
      <c r="I313" s="31"/>
      <c r="J313" s="31"/>
      <c r="K313" s="31"/>
      <c r="L313" s="31"/>
      <c r="M313" s="31"/>
      <c r="N313" s="31"/>
      <c r="O313" s="31"/>
      <c r="P313" s="31"/>
      <c r="Q313" s="31"/>
      <c r="R313" s="31"/>
      <c r="S313" s="31"/>
      <c r="T313" s="31"/>
      <c r="U313" s="31"/>
      <c r="V313" s="31"/>
      <c r="W313" s="31"/>
    </row>
    <row r="314" spans="1:23">
      <c r="A314" s="31"/>
      <c r="B314" s="31"/>
      <c r="C314" s="31"/>
      <c r="D314" s="31"/>
      <c r="E314" s="31"/>
      <c r="F314" s="31"/>
      <c r="G314" s="31"/>
      <c r="H314" s="31"/>
      <c r="I314" s="31"/>
      <c r="J314" s="31"/>
      <c r="K314" s="31"/>
      <c r="L314" s="31"/>
      <c r="M314" s="31"/>
      <c r="N314" s="31"/>
      <c r="O314" s="31"/>
      <c r="P314" s="31"/>
      <c r="Q314" s="31"/>
      <c r="R314" s="31"/>
      <c r="S314" s="31"/>
      <c r="T314" s="31"/>
      <c r="U314" s="31"/>
      <c r="V314" s="31"/>
      <c r="W314" s="31"/>
    </row>
    <row r="315" spans="1:23">
      <c r="A315" s="31"/>
      <c r="B315" s="31"/>
      <c r="C315" s="31"/>
      <c r="D315" s="31"/>
      <c r="E315" s="31"/>
      <c r="F315" s="31"/>
      <c r="G315" s="31"/>
      <c r="H315" s="31"/>
      <c r="I315" s="31"/>
      <c r="J315" s="31"/>
      <c r="K315" s="31"/>
      <c r="L315" s="31"/>
      <c r="M315" s="31"/>
      <c r="N315" s="31"/>
      <c r="O315" s="31"/>
      <c r="P315" s="31"/>
      <c r="Q315" s="31"/>
      <c r="R315" s="31"/>
      <c r="S315" s="31"/>
      <c r="T315" s="31"/>
      <c r="U315" s="31"/>
      <c r="V315" s="31"/>
      <c r="W315" s="31"/>
    </row>
    <row r="316" spans="1:23">
      <c r="A316" s="31"/>
      <c r="B316" s="31"/>
      <c r="C316" s="31"/>
      <c r="D316" s="31"/>
      <c r="E316" s="31"/>
      <c r="F316" s="31"/>
      <c r="G316" s="31"/>
      <c r="H316" s="31"/>
      <c r="I316" s="31"/>
      <c r="J316" s="31"/>
      <c r="K316" s="31"/>
      <c r="L316" s="31"/>
      <c r="M316" s="31"/>
      <c r="N316" s="31"/>
      <c r="O316" s="31"/>
      <c r="P316" s="31"/>
      <c r="Q316" s="31"/>
      <c r="R316" s="31"/>
      <c r="S316" s="31"/>
      <c r="T316" s="31"/>
      <c r="U316" s="31"/>
      <c r="V316" s="31"/>
      <c r="W316" s="31"/>
    </row>
    <row r="317" spans="1:23">
      <c r="A317" s="31"/>
      <c r="B317" s="31"/>
      <c r="C317" s="31"/>
      <c r="D317" s="31"/>
      <c r="E317" s="31"/>
      <c r="F317" s="31"/>
      <c r="G317" s="31"/>
      <c r="H317" s="31"/>
      <c r="I317" s="31"/>
      <c r="J317" s="31"/>
      <c r="K317" s="31"/>
      <c r="L317" s="31"/>
      <c r="M317" s="31"/>
      <c r="N317" s="31"/>
      <c r="O317" s="31"/>
      <c r="P317" s="31"/>
      <c r="Q317" s="31"/>
      <c r="R317" s="31"/>
      <c r="S317" s="31"/>
      <c r="T317" s="31"/>
      <c r="U317" s="31"/>
      <c r="V317" s="31"/>
      <c r="W317" s="31"/>
    </row>
    <row r="318" spans="1:23">
      <c r="A318" s="31"/>
      <c r="B318" s="31"/>
      <c r="C318" s="31"/>
      <c r="D318" s="31"/>
      <c r="E318" s="31"/>
      <c r="F318" s="31"/>
      <c r="G318" s="31"/>
      <c r="H318" s="31"/>
      <c r="I318" s="31"/>
      <c r="J318" s="31"/>
      <c r="K318" s="31"/>
      <c r="L318" s="31"/>
      <c r="M318" s="31"/>
      <c r="N318" s="31"/>
      <c r="O318" s="31"/>
      <c r="P318" s="31"/>
      <c r="Q318" s="31"/>
      <c r="R318" s="31"/>
      <c r="S318" s="31"/>
      <c r="T318" s="31"/>
      <c r="U318" s="31"/>
      <c r="V318" s="31"/>
      <c r="W318" s="31"/>
    </row>
    <row r="319" spans="1:23">
      <c r="A319" s="31"/>
      <c r="B319" s="31"/>
      <c r="C319" s="31"/>
      <c r="D319" s="31"/>
      <c r="E319" s="31"/>
      <c r="F319" s="31"/>
      <c r="G319" s="31"/>
      <c r="H319" s="31"/>
      <c r="I319" s="31"/>
      <c r="J319" s="31"/>
      <c r="K319" s="31"/>
      <c r="L319" s="31"/>
      <c r="M319" s="31"/>
      <c r="N319" s="31"/>
      <c r="O319" s="31"/>
      <c r="P319" s="31"/>
      <c r="Q319" s="31"/>
      <c r="R319" s="31"/>
      <c r="S319" s="31"/>
      <c r="T319" s="31"/>
      <c r="U319" s="31"/>
      <c r="V319" s="31"/>
      <c r="W319" s="31"/>
    </row>
    <row r="320" spans="1:23">
      <c r="A320" s="31"/>
      <c r="B320" s="31"/>
      <c r="C320" s="31"/>
      <c r="D320" s="31"/>
      <c r="E320" s="31"/>
      <c r="F320" s="31"/>
      <c r="G320" s="31"/>
      <c r="H320" s="31"/>
      <c r="I320" s="31"/>
      <c r="J320" s="31"/>
      <c r="K320" s="31"/>
      <c r="L320" s="31"/>
      <c r="M320" s="31"/>
      <c r="N320" s="31"/>
      <c r="O320" s="31"/>
      <c r="P320" s="31"/>
      <c r="Q320" s="31"/>
      <c r="R320" s="31"/>
      <c r="S320" s="31"/>
      <c r="T320" s="31"/>
      <c r="U320" s="31"/>
      <c r="V320" s="31"/>
      <c r="W320" s="31"/>
    </row>
    <row r="321" spans="1:23">
      <c r="A321" s="31"/>
      <c r="B321" s="31"/>
      <c r="C321" s="31"/>
      <c r="D321" s="31"/>
      <c r="E321" s="31"/>
      <c r="F321" s="31"/>
      <c r="G321" s="31"/>
      <c r="H321" s="31"/>
      <c r="I321" s="31"/>
      <c r="J321" s="31"/>
      <c r="K321" s="31"/>
      <c r="L321" s="31"/>
      <c r="M321" s="31"/>
      <c r="N321" s="31"/>
      <c r="O321" s="31"/>
      <c r="P321" s="31"/>
      <c r="Q321" s="31"/>
      <c r="R321" s="31"/>
      <c r="S321" s="31"/>
      <c r="T321" s="31"/>
      <c r="U321" s="31"/>
      <c r="V321" s="31"/>
      <c r="W321" s="31"/>
    </row>
    <row r="322" spans="1:23">
      <c r="A322" s="31"/>
      <c r="B322" s="31"/>
      <c r="C322" s="31"/>
      <c r="D322" s="31"/>
      <c r="E322" s="31"/>
      <c r="F322" s="31"/>
      <c r="G322" s="31"/>
      <c r="H322" s="31"/>
      <c r="I322" s="31"/>
      <c r="J322" s="31"/>
      <c r="K322" s="31"/>
      <c r="L322" s="31"/>
      <c r="M322" s="31"/>
      <c r="N322" s="31"/>
      <c r="O322" s="31"/>
      <c r="P322" s="31"/>
      <c r="Q322" s="31"/>
      <c r="R322" s="31"/>
      <c r="S322" s="31"/>
      <c r="T322" s="31"/>
      <c r="U322" s="31"/>
      <c r="V322" s="31"/>
      <c r="W322" s="31"/>
    </row>
    <row r="323" spans="1:23">
      <c r="A323" s="31"/>
      <c r="B323" s="31"/>
      <c r="C323" s="31"/>
      <c r="D323" s="31"/>
      <c r="E323" s="31"/>
      <c r="F323" s="31"/>
      <c r="G323" s="31"/>
      <c r="H323" s="31"/>
      <c r="I323" s="31"/>
      <c r="J323" s="31"/>
      <c r="K323" s="31"/>
      <c r="L323" s="31"/>
      <c r="M323" s="31"/>
      <c r="N323" s="31"/>
      <c r="O323" s="31"/>
      <c r="P323" s="31"/>
      <c r="Q323" s="31"/>
      <c r="R323" s="31"/>
      <c r="S323" s="31"/>
      <c r="T323" s="31"/>
      <c r="U323" s="31"/>
      <c r="V323" s="31"/>
      <c r="W323" s="31"/>
    </row>
    <row r="324" spans="1:23">
      <c r="A324" s="31"/>
      <c r="B324" s="31"/>
      <c r="C324" s="31"/>
      <c r="D324" s="31"/>
      <c r="E324" s="31"/>
      <c r="F324" s="31"/>
      <c r="G324" s="31"/>
      <c r="H324" s="31"/>
      <c r="I324" s="31"/>
      <c r="J324" s="31"/>
      <c r="K324" s="31"/>
      <c r="L324" s="31"/>
      <c r="M324" s="31"/>
      <c r="N324" s="31"/>
      <c r="O324" s="31"/>
      <c r="P324" s="31"/>
      <c r="Q324" s="31"/>
      <c r="R324" s="31"/>
      <c r="S324" s="31"/>
      <c r="T324" s="31"/>
      <c r="U324" s="31"/>
      <c r="V324" s="31"/>
      <c r="W324" s="31"/>
    </row>
    <row r="325" spans="1:23">
      <c r="A325" s="31"/>
      <c r="B325" s="31"/>
      <c r="C325" s="31"/>
      <c r="D325" s="31"/>
      <c r="E325" s="31"/>
      <c r="F325" s="31"/>
      <c r="G325" s="31"/>
      <c r="H325" s="31"/>
      <c r="I325" s="31"/>
      <c r="J325" s="31"/>
      <c r="K325" s="31"/>
      <c r="L325" s="31"/>
      <c r="M325" s="31"/>
      <c r="N325" s="31"/>
      <c r="O325" s="31"/>
      <c r="P325" s="31"/>
      <c r="Q325" s="31"/>
      <c r="R325" s="31"/>
      <c r="S325" s="31"/>
      <c r="T325" s="31"/>
      <c r="U325" s="31"/>
      <c r="V325" s="31"/>
      <c r="W325" s="31"/>
    </row>
    <row r="326" spans="1:23">
      <c r="A326" s="31"/>
      <c r="B326" s="31"/>
      <c r="C326" s="31"/>
      <c r="D326" s="31"/>
      <c r="E326" s="31"/>
      <c r="F326" s="31"/>
      <c r="G326" s="31"/>
      <c r="H326" s="31"/>
      <c r="I326" s="31"/>
      <c r="J326" s="31"/>
      <c r="K326" s="31"/>
      <c r="L326" s="31"/>
      <c r="M326" s="31"/>
      <c r="N326" s="31"/>
      <c r="O326" s="31"/>
      <c r="P326" s="31"/>
      <c r="Q326" s="31"/>
      <c r="R326" s="31"/>
      <c r="S326" s="31"/>
      <c r="T326" s="31"/>
      <c r="U326" s="31"/>
      <c r="V326" s="31"/>
      <c r="W326" s="31"/>
    </row>
    <row r="327" spans="1:23">
      <c r="A327" s="31"/>
      <c r="B327" s="31"/>
      <c r="C327" s="31"/>
      <c r="D327" s="31"/>
      <c r="E327" s="31"/>
      <c r="F327" s="31"/>
      <c r="G327" s="31"/>
      <c r="H327" s="31"/>
      <c r="I327" s="31"/>
      <c r="J327" s="31"/>
      <c r="K327" s="31"/>
      <c r="L327" s="31"/>
      <c r="M327" s="31"/>
      <c r="N327" s="31"/>
      <c r="O327" s="31"/>
      <c r="P327" s="31"/>
      <c r="Q327" s="31"/>
      <c r="R327" s="31"/>
      <c r="S327" s="31"/>
      <c r="T327" s="31"/>
      <c r="U327" s="31"/>
      <c r="V327" s="31"/>
      <c r="W327" s="31"/>
    </row>
    <row r="328" spans="1:23">
      <c r="A328" s="31"/>
      <c r="B328" s="31"/>
      <c r="C328" s="31"/>
      <c r="D328" s="31"/>
      <c r="E328" s="31"/>
      <c r="F328" s="31"/>
      <c r="G328" s="31"/>
      <c r="H328" s="31"/>
      <c r="I328" s="31"/>
      <c r="J328" s="31"/>
      <c r="K328" s="31"/>
      <c r="L328" s="31"/>
      <c r="M328" s="31"/>
      <c r="N328" s="31"/>
      <c r="O328" s="31"/>
      <c r="P328" s="31"/>
      <c r="Q328" s="31"/>
      <c r="R328" s="31"/>
      <c r="S328" s="31"/>
      <c r="T328" s="31"/>
      <c r="U328" s="31"/>
      <c r="V328" s="31"/>
      <c r="W328" s="31"/>
    </row>
    <row r="329" spans="1:23">
      <c r="A329" s="31"/>
      <c r="B329" s="31"/>
      <c r="C329" s="31"/>
      <c r="D329" s="31"/>
      <c r="E329" s="31"/>
      <c r="F329" s="31"/>
      <c r="G329" s="31"/>
      <c r="H329" s="31"/>
      <c r="I329" s="31"/>
      <c r="J329" s="31"/>
      <c r="K329" s="31"/>
      <c r="L329" s="31"/>
      <c r="M329" s="31"/>
      <c r="N329" s="31"/>
      <c r="O329" s="31"/>
      <c r="P329" s="31"/>
      <c r="Q329" s="31"/>
      <c r="R329" s="31"/>
      <c r="S329" s="31"/>
      <c r="T329" s="31"/>
      <c r="U329" s="31"/>
      <c r="V329" s="31"/>
      <c r="W329" s="31"/>
    </row>
    <row r="330" spans="1:23">
      <c r="A330" s="31"/>
      <c r="B330" s="31"/>
      <c r="C330" s="31"/>
      <c r="D330" s="31"/>
      <c r="E330" s="31"/>
      <c r="F330" s="31"/>
      <c r="G330" s="31"/>
      <c r="H330" s="31"/>
      <c r="I330" s="31"/>
      <c r="J330" s="31"/>
      <c r="K330" s="31"/>
      <c r="L330" s="31"/>
      <c r="M330" s="31"/>
      <c r="N330" s="31"/>
      <c r="O330" s="31"/>
      <c r="P330" s="31"/>
      <c r="Q330" s="31"/>
      <c r="R330" s="31"/>
      <c r="S330" s="31"/>
      <c r="T330" s="31"/>
      <c r="U330" s="31"/>
      <c r="V330" s="31"/>
      <c r="W330" s="31"/>
    </row>
    <row r="331" spans="1:23">
      <c r="A331" s="31"/>
      <c r="B331" s="31"/>
      <c r="C331" s="31"/>
      <c r="D331" s="31"/>
      <c r="E331" s="31"/>
      <c r="F331" s="31"/>
      <c r="G331" s="31"/>
      <c r="H331" s="31"/>
      <c r="I331" s="31"/>
      <c r="J331" s="31"/>
      <c r="K331" s="31"/>
      <c r="L331" s="31"/>
      <c r="M331" s="31"/>
      <c r="N331" s="31"/>
      <c r="O331" s="31"/>
      <c r="P331" s="31"/>
      <c r="Q331" s="31"/>
      <c r="R331" s="31"/>
      <c r="S331" s="31"/>
      <c r="T331" s="31"/>
      <c r="U331" s="31"/>
      <c r="V331" s="31"/>
      <c r="W331" s="31"/>
    </row>
    <row r="332" spans="1:23">
      <c r="A332" s="31"/>
      <c r="B332" s="31"/>
      <c r="C332" s="31"/>
      <c r="D332" s="31"/>
      <c r="E332" s="31"/>
      <c r="F332" s="31"/>
      <c r="G332" s="31"/>
      <c r="H332" s="31"/>
      <c r="I332" s="31"/>
      <c r="J332" s="31"/>
      <c r="K332" s="31"/>
      <c r="L332" s="31"/>
      <c r="M332" s="31"/>
      <c r="N332" s="31"/>
      <c r="O332" s="31"/>
      <c r="P332" s="31"/>
      <c r="Q332" s="31"/>
      <c r="R332" s="31"/>
      <c r="S332" s="31"/>
      <c r="T332" s="31"/>
      <c r="U332" s="31"/>
      <c r="V332" s="31"/>
      <c r="W332" s="31"/>
    </row>
    <row r="333" spans="1:23">
      <c r="A333" s="31"/>
      <c r="B333" s="31"/>
      <c r="C333" s="31"/>
      <c r="D333" s="31"/>
      <c r="E333" s="31"/>
      <c r="F333" s="31"/>
      <c r="G333" s="31"/>
      <c r="H333" s="31"/>
      <c r="I333" s="31"/>
      <c r="J333" s="31"/>
      <c r="K333" s="31"/>
      <c r="L333" s="31"/>
      <c r="M333" s="31"/>
      <c r="N333" s="31"/>
      <c r="O333" s="31"/>
      <c r="P333" s="31"/>
      <c r="Q333" s="31"/>
      <c r="R333" s="31"/>
      <c r="S333" s="31"/>
      <c r="T333" s="31"/>
      <c r="U333" s="31"/>
      <c r="V333" s="31"/>
      <c r="W333" s="31"/>
    </row>
    <row r="334" spans="1:23">
      <c r="A334" s="31"/>
      <c r="B334" s="31"/>
      <c r="C334" s="31"/>
      <c r="D334" s="31"/>
      <c r="E334" s="31"/>
      <c r="F334" s="31"/>
      <c r="G334" s="31"/>
      <c r="H334" s="31"/>
      <c r="I334" s="31"/>
      <c r="J334" s="31"/>
      <c r="K334" s="31"/>
      <c r="L334" s="31"/>
      <c r="M334" s="31"/>
      <c r="N334" s="31"/>
      <c r="O334" s="31"/>
      <c r="P334" s="31"/>
      <c r="Q334" s="31"/>
      <c r="R334" s="31"/>
      <c r="S334" s="31"/>
      <c r="T334" s="31"/>
      <c r="U334" s="31"/>
      <c r="V334" s="31"/>
      <c r="W334" s="31"/>
    </row>
    <row r="335" spans="1:23">
      <c r="A335" s="31"/>
      <c r="B335" s="31"/>
      <c r="C335" s="31"/>
      <c r="D335" s="31"/>
      <c r="E335" s="31"/>
      <c r="F335" s="31"/>
      <c r="G335" s="31"/>
      <c r="H335" s="31"/>
      <c r="I335" s="31"/>
      <c r="J335" s="31"/>
      <c r="K335" s="31"/>
      <c r="L335" s="31"/>
      <c r="M335" s="31"/>
      <c r="N335" s="31"/>
      <c r="O335" s="31"/>
      <c r="P335" s="31"/>
      <c r="Q335" s="31"/>
      <c r="R335" s="31"/>
      <c r="S335" s="31"/>
      <c r="T335" s="31"/>
      <c r="U335" s="31"/>
      <c r="V335" s="31"/>
      <c r="W335" s="31"/>
    </row>
    <row r="336" spans="1:23">
      <c r="A336" s="31"/>
      <c r="B336" s="31"/>
      <c r="C336" s="31"/>
      <c r="D336" s="31"/>
      <c r="E336" s="31"/>
      <c r="F336" s="31"/>
      <c r="G336" s="31"/>
      <c r="H336" s="31"/>
      <c r="I336" s="31"/>
      <c r="J336" s="31"/>
      <c r="K336" s="31"/>
      <c r="L336" s="31"/>
      <c r="M336" s="31"/>
      <c r="N336" s="31"/>
      <c r="O336" s="31"/>
      <c r="P336" s="31"/>
      <c r="Q336" s="31"/>
      <c r="R336" s="31"/>
      <c r="S336" s="31"/>
      <c r="T336" s="31"/>
      <c r="U336" s="31"/>
      <c r="V336" s="31"/>
      <c r="W336" s="31"/>
    </row>
    <row r="337" spans="1:23">
      <c r="A337" s="31"/>
      <c r="B337" s="31"/>
      <c r="C337" s="31"/>
      <c r="D337" s="31"/>
      <c r="E337" s="31"/>
      <c r="F337" s="31"/>
      <c r="G337" s="31"/>
      <c r="H337" s="31"/>
      <c r="I337" s="31"/>
      <c r="J337" s="31"/>
      <c r="K337" s="31"/>
      <c r="L337" s="31"/>
      <c r="M337" s="31"/>
      <c r="N337" s="31"/>
      <c r="O337" s="31"/>
      <c r="P337" s="31"/>
      <c r="Q337" s="31"/>
      <c r="R337" s="31"/>
      <c r="S337" s="31"/>
      <c r="T337" s="31"/>
      <c r="U337" s="31"/>
      <c r="V337" s="31"/>
      <c r="W337" s="31"/>
    </row>
    <row r="338" spans="1:23">
      <c r="A338" s="31"/>
      <c r="B338" s="31"/>
      <c r="C338" s="31"/>
      <c r="D338" s="31"/>
      <c r="E338" s="31"/>
      <c r="F338" s="31"/>
      <c r="G338" s="31"/>
      <c r="H338" s="31"/>
      <c r="I338" s="31"/>
      <c r="J338" s="31"/>
      <c r="K338" s="31"/>
      <c r="L338" s="31"/>
      <c r="M338" s="31"/>
      <c r="N338" s="31"/>
      <c r="O338" s="31"/>
      <c r="P338" s="31"/>
      <c r="Q338" s="31"/>
      <c r="R338" s="31"/>
      <c r="S338" s="31"/>
      <c r="T338" s="31"/>
      <c r="U338" s="31"/>
      <c r="V338" s="31"/>
      <c r="W338" s="31"/>
    </row>
    <row r="339" spans="1:23">
      <c r="A339" s="31"/>
      <c r="B339" s="31"/>
      <c r="C339" s="31"/>
      <c r="D339" s="31"/>
      <c r="E339" s="31"/>
      <c r="F339" s="31"/>
      <c r="G339" s="31"/>
      <c r="H339" s="31"/>
      <c r="I339" s="31"/>
      <c r="J339" s="31"/>
      <c r="K339" s="31"/>
      <c r="L339" s="31"/>
      <c r="M339" s="31"/>
      <c r="N339" s="31"/>
      <c r="O339" s="31"/>
      <c r="P339" s="31"/>
      <c r="Q339" s="31"/>
      <c r="R339" s="31"/>
      <c r="S339" s="31"/>
      <c r="T339" s="31"/>
      <c r="U339" s="31"/>
      <c r="V339" s="31"/>
      <c r="W339" s="31"/>
    </row>
    <row r="340" spans="1:23">
      <c r="A340" s="31"/>
      <c r="B340" s="31"/>
      <c r="C340" s="31"/>
      <c r="D340" s="31"/>
      <c r="E340" s="31"/>
      <c r="F340" s="31"/>
      <c r="G340" s="31"/>
      <c r="H340" s="31"/>
      <c r="I340" s="31"/>
      <c r="J340" s="31"/>
      <c r="K340" s="31"/>
      <c r="L340" s="31"/>
      <c r="M340" s="31"/>
      <c r="N340" s="31"/>
      <c r="O340" s="31"/>
      <c r="P340" s="31"/>
      <c r="Q340" s="31"/>
      <c r="R340" s="31"/>
      <c r="S340" s="31"/>
      <c r="T340" s="31"/>
      <c r="U340" s="31"/>
      <c r="V340" s="31"/>
      <c r="W340" s="31"/>
    </row>
    <row r="341" spans="1:23">
      <c r="A341" s="31"/>
      <c r="B341" s="31"/>
      <c r="C341" s="31"/>
      <c r="D341" s="31"/>
      <c r="E341" s="31"/>
      <c r="F341" s="31"/>
      <c r="G341" s="31"/>
      <c r="H341" s="31"/>
      <c r="I341" s="31"/>
      <c r="J341" s="31"/>
      <c r="K341" s="31"/>
      <c r="L341" s="31"/>
      <c r="M341" s="31"/>
      <c r="N341" s="31"/>
      <c r="O341" s="31"/>
      <c r="P341" s="31"/>
      <c r="Q341" s="31"/>
      <c r="R341" s="31"/>
      <c r="S341" s="31"/>
      <c r="T341" s="31"/>
      <c r="U341" s="31"/>
      <c r="V341" s="31"/>
      <c r="W341" s="31"/>
    </row>
    <row r="342" spans="1:23">
      <c r="A342" s="31"/>
      <c r="B342" s="31"/>
      <c r="C342" s="31"/>
      <c r="D342" s="31"/>
      <c r="E342" s="31"/>
      <c r="F342" s="31"/>
      <c r="G342" s="31"/>
      <c r="H342" s="31"/>
      <c r="I342" s="31"/>
      <c r="J342" s="31"/>
      <c r="K342" s="31"/>
      <c r="L342" s="31"/>
      <c r="M342" s="31"/>
      <c r="N342" s="31"/>
      <c r="O342" s="31"/>
      <c r="P342" s="31"/>
      <c r="Q342" s="31"/>
      <c r="R342" s="31"/>
      <c r="S342" s="31"/>
      <c r="T342" s="31"/>
      <c r="U342" s="31"/>
      <c r="V342" s="31"/>
      <c r="W342" s="31"/>
    </row>
    <row r="343" spans="1:23">
      <c r="A343" s="31"/>
      <c r="B343" s="31"/>
      <c r="C343" s="31"/>
      <c r="D343" s="31"/>
      <c r="E343" s="31"/>
      <c r="F343" s="31"/>
      <c r="G343" s="31"/>
      <c r="H343" s="31"/>
      <c r="I343" s="31"/>
      <c r="J343" s="31"/>
      <c r="K343" s="31"/>
      <c r="L343" s="31"/>
      <c r="M343" s="31"/>
      <c r="N343" s="31"/>
      <c r="O343" s="31"/>
      <c r="P343" s="31"/>
      <c r="Q343" s="31"/>
      <c r="R343" s="31"/>
      <c r="S343" s="31"/>
      <c r="T343" s="31"/>
      <c r="U343" s="31"/>
      <c r="V343" s="31"/>
      <c r="W343" s="31"/>
    </row>
    <row r="344" spans="1:23">
      <c r="A344" s="31"/>
      <c r="B344" s="31"/>
      <c r="C344" s="31"/>
      <c r="D344" s="31"/>
      <c r="E344" s="31"/>
      <c r="F344" s="31"/>
      <c r="G344" s="31"/>
      <c r="H344" s="31"/>
      <c r="I344" s="31"/>
      <c r="J344" s="31"/>
      <c r="K344" s="31"/>
      <c r="L344" s="31"/>
      <c r="M344" s="31"/>
      <c r="N344" s="31"/>
      <c r="O344" s="31"/>
      <c r="P344" s="31"/>
      <c r="Q344" s="31"/>
      <c r="R344" s="31"/>
      <c r="S344" s="31"/>
      <c r="T344" s="31"/>
      <c r="U344" s="31"/>
      <c r="V344" s="31"/>
      <c r="W344" s="31"/>
    </row>
    <row r="345" spans="1:23">
      <c r="A345" s="31"/>
      <c r="B345" s="31"/>
      <c r="C345" s="31"/>
      <c r="D345" s="31"/>
      <c r="E345" s="31"/>
      <c r="F345" s="31"/>
      <c r="G345" s="31"/>
      <c r="H345" s="31"/>
      <c r="I345" s="31"/>
      <c r="J345" s="31"/>
      <c r="K345" s="31"/>
      <c r="L345" s="31"/>
      <c r="M345" s="31"/>
      <c r="N345" s="31"/>
      <c r="O345" s="31"/>
      <c r="P345" s="31"/>
      <c r="Q345" s="31"/>
      <c r="R345" s="31"/>
      <c r="S345" s="31"/>
      <c r="T345" s="31"/>
      <c r="U345" s="31"/>
      <c r="V345" s="31"/>
      <c r="W345" s="31"/>
    </row>
    <row r="346" spans="1:23">
      <c r="A346" s="31"/>
      <c r="B346" s="31"/>
      <c r="C346" s="31"/>
      <c r="D346" s="31"/>
      <c r="E346" s="31"/>
      <c r="F346" s="31"/>
      <c r="G346" s="31"/>
      <c r="H346" s="31"/>
      <c r="I346" s="31"/>
      <c r="J346" s="31"/>
      <c r="K346" s="31"/>
      <c r="L346" s="31"/>
      <c r="M346" s="31"/>
      <c r="N346" s="31"/>
      <c r="O346" s="31"/>
      <c r="P346" s="31"/>
      <c r="Q346" s="31"/>
      <c r="R346" s="31"/>
      <c r="S346" s="31"/>
      <c r="T346" s="31"/>
      <c r="U346" s="31"/>
      <c r="V346" s="31"/>
      <c r="W346" s="31"/>
    </row>
    <row r="347" spans="1:23">
      <c r="A347" s="31"/>
      <c r="B347" s="31"/>
      <c r="C347" s="31"/>
      <c r="D347" s="31"/>
      <c r="E347" s="31"/>
      <c r="F347" s="31"/>
      <c r="G347" s="31"/>
      <c r="H347" s="31"/>
      <c r="I347" s="31"/>
      <c r="J347" s="31"/>
      <c r="K347" s="31"/>
      <c r="L347" s="31"/>
      <c r="M347" s="31"/>
      <c r="N347" s="31"/>
      <c r="O347" s="31"/>
      <c r="P347" s="31"/>
      <c r="Q347" s="31"/>
      <c r="R347" s="31"/>
      <c r="S347" s="31"/>
      <c r="T347" s="31"/>
      <c r="U347" s="31"/>
      <c r="V347" s="31"/>
      <c r="W347" s="31"/>
    </row>
    <row r="348" spans="1:23">
      <c r="A348" s="31"/>
      <c r="B348" s="31"/>
      <c r="C348" s="31"/>
      <c r="D348" s="31"/>
      <c r="E348" s="31"/>
      <c r="F348" s="31"/>
      <c r="G348" s="31"/>
      <c r="H348" s="31"/>
      <c r="I348" s="31"/>
      <c r="J348" s="31"/>
      <c r="K348" s="31"/>
      <c r="L348" s="31"/>
      <c r="M348" s="31"/>
      <c r="N348" s="31"/>
      <c r="O348" s="31"/>
      <c r="P348" s="31"/>
      <c r="Q348" s="31"/>
      <c r="R348" s="31"/>
      <c r="S348" s="31"/>
      <c r="T348" s="31"/>
      <c r="U348" s="31"/>
      <c r="V348" s="31"/>
      <c r="W348" s="31"/>
    </row>
    <row r="349" spans="1:23">
      <c r="A349" s="31"/>
      <c r="B349" s="31"/>
      <c r="C349" s="31"/>
      <c r="D349" s="31"/>
      <c r="E349" s="31"/>
      <c r="F349" s="31"/>
      <c r="G349" s="31"/>
      <c r="H349" s="31"/>
      <c r="I349" s="31"/>
      <c r="J349" s="31"/>
      <c r="K349" s="31"/>
      <c r="L349" s="31"/>
      <c r="M349" s="31"/>
      <c r="N349" s="31"/>
      <c r="O349" s="31"/>
      <c r="P349" s="31"/>
      <c r="Q349" s="31"/>
      <c r="R349" s="31"/>
      <c r="S349" s="31"/>
      <c r="T349" s="31"/>
      <c r="U349" s="31"/>
      <c r="V349" s="31"/>
      <c r="W349" s="31"/>
    </row>
    <row r="350" spans="1:23">
      <c r="A350" s="31"/>
      <c r="B350" s="31"/>
      <c r="C350" s="31"/>
      <c r="D350" s="31"/>
      <c r="E350" s="31"/>
      <c r="F350" s="31"/>
      <c r="G350" s="31"/>
      <c r="H350" s="31"/>
      <c r="I350" s="31"/>
      <c r="J350" s="31"/>
      <c r="K350" s="31"/>
      <c r="L350" s="31"/>
      <c r="M350" s="31"/>
      <c r="N350" s="31"/>
      <c r="O350" s="31"/>
      <c r="P350" s="31"/>
      <c r="Q350" s="31"/>
      <c r="R350" s="31"/>
      <c r="S350" s="31"/>
      <c r="T350" s="31"/>
      <c r="U350" s="31"/>
      <c r="V350" s="31"/>
      <c r="W350" s="31"/>
    </row>
    <row r="351" spans="1:23">
      <c r="A351" s="31"/>
      <c r="B351" s="31"/>
      <c r="C351" s="31"/>
      <c r="D351" s="31"/>
      <c r="E351" s="31"/>
      <c r="F351" s="31"/>
      <c r="G351" s="31"/>
      <c r="H351" s="31"/>
      <c r="I351" s="31"/>
      <c r="J351" s="31"/>
      <c r="K351" s="31"/>
      <c r="L351" s="31"/>
      <c r="M351" s="31"/>
      <c r="N351" s="31"/>
      <c r="O351" s="31"/>
      <c r="P351" s="31"/>
      <c r="Q351" s="31"/>
      <c r="R351" s="31"/>
      <c r="S351" s="31"/>
      <c r="T351" s="31"/>
      <c r="U351" s="31"/>
      <c r="V351" s="31"/>
      <c r="W351" s="31"/>
    </row>
    <row r="352" spans="1:23">
      <c r="A352" s="31"/>
      <c r="B352" s="31"/>
      <c r="C352" s="31"/>
      <c r="D352" s="31"/>
      <c r="E352" s="31"/>
      <c r="F352" s="31"/>
      <c r="G352" s="31"/>
      <c r="H352" s="31"/>
      <c r="I352" s="31"/>
      <c r="J352" s="31"/>
      <c r="K352" s="31"/>
      <c r="L352" s="31"/>
      <c r="M352" s="31"/>
      <c r="N352" s="31"/>
      <c r="O352" s="31"/>
      <c r="P352" s="31"/>
      <c r="Q352" s="31"/>
      <c r="R352" s="31"/>
      <c r="S352" s="31"/>
      <c r="T352" s="31"/>
      <c r="U352" s="31"/>
      <c r="V352" s="31"/>
      <c r="W352" s="31"/>
    </row>
    <row r="353" spans="1:23">
      <c r="A353" s="31"/>
      <c r="B353" s="31"/>
      <c r="C353" s="31"/>
      <c r="D353" s="31"/>
      <c r="E353" s="31"/>
      <c r="F353" s="31"/>
      <c r="G353" s="31"/>
      <c r="H353" s="31"/>
      <c r="I353" s="31"/>
      <c r="J353" s="31"/>
      <c r="K353" s="31"/>
      <c r="L353" s="31"/>
      <c r="M353" s="31"/>
      <c r="N353" s="31"/>
      <c r="O353" s="31"/>
      <c r="P353" s="31"/>
      <c r="Q353" s="31"/>
      <c r="R353" s="31"/>
      <c r="S353" s="31"/>
      <c r="T353" s="31"/>
      <c r="U353" s="31"/>
      <c r="V353" s="31"/>
      <c r="W353" s="31"/>
    </row>
    <row r="354" spans="1:23">
      <c r="A354" s="31"/>
      <c r="B354" s="31"/>
      <c r="C354" s="31"/>
      <c r="D354" s="31"/>
      <c r="E354" s="31"/>
      <c r="F354" s="31"/>
      <c r="G354" s="31"/>
      <c r="H354" s="31"/>
      <c r="I354" s="31"/>
      <c r="J354" s="31"/>
      <c r="K354" s="31"/>
      <c r="L354" s="31"/>
      <c r="M354" s="31"/>
      <c r="N354" s="31"/>
      <c r="O354" s="31"/>
      <c r="P354" s="31"/>
      <c r="Q354" s="31"/>
      <c r="R354" s="31"/>
      <c r="S354" s="31"/>
      <c r="T354" s="31"/>
      <c r="U354" s="31"/>
      <c r="V354" s="31"/>
      <c r="W354" s="31"/>
    </row>
    <row r="355" spans="1:23">
      <c r="A355" s="31"/>
      <c r="B355" s="31"/>
      <c r="C355" s="31"/>
      <c r="D355" s="31"/>
      <c r="E355" s="31"/>
      <c r="F355" s="31"/>
      <c r="G355" s="31"/>
      <c r="H355" s="31"/>
      <c r="I355" s="31"/>
      <c r="J355" s="31"/>
      <c r="K355" s="31"/>
      <c r="L355" s="31"/>
      <c r="M355" s="31"/>
      <c r="N355" s="31"/>
      <c r="O355" s="31"/>
      <c r="P355" s="31"/>
      <c r="Q355" s="31"/>
      <c r="R355" s="31"/>
      <c r="S355" s="31"/>
      <c r="T355" s="31"/>
      <c r="U355" s="31"/>
      <c r="V355" s="31"/>
      <c r="W355" s="31"/>
    </row>
    <row r="356" spans="1:23">
      <c r="A356" s="31"/>
      <c r="B356" s="31"/>
      <c r="C356" s="31"/>
      <c r="D356" s="31"/>
      <c r="E356" s="31"/>
      <c r="F356" s="31"/>
      <c r="G356" s="31"/>
      <c r="H356" s="31"/>
      <c r="I356" s="31"/>
      <c r="J356" s="31"/>
      <c r="K356" s="31"/>
      <c r="L356" s="31"/>
      <c r="M356" s="31"/>
      <c r="N356" s="31"/>
      <c r="O356" s="31"/>
      <c r="P356" s="31"/>
      <c r="Q356" s="31"/>
      <c r="R356" s="31"/>
      <c r="S356" s="31"/>
      <c r="T356" s="31"/>
      <c r="U356" s="31"/>
      <c r="V356" s="31"/>
      <c r="W356" s="31"/>
    </row>
    <row r="357" spans="1:23">
      <c r="A357" s="31"/>
      <c r="B357" s="31"/>
      <c r="C357" s="31"/>
      <c r="D357" s="31"/>
      <c r="E357" s="31"/>
      <c r="F357" s="31"/>
      <c r="G357" s="31"/>
      <c r="H357" s="31"/>
      <c r="I357" s="31"/>
      <c r="J357" s="31"/>
      <c r="K357" s="31"/>
      <c r="L357" s="31"/>
      <c r="M357" s="31"/>
      <c r="N357" s="31"/>
      <c r="O357" s="31"/>
      <c r="P357" s="31"/>
      <c r="Q357" s="31"/>
      <c r="R357" s="31"/>
      <c r="S357" s="31"/>
      <c r="T357" s="31"/>
      <c r="U357" s="31"/>
      <c r="V357" s="31"/>
      <c r="W357" s="31"/>
    </row>
    <row r="358" spans="1:23">
      <c r="A358" s="31"/>
      <c r="B358" s="31"/>
      <c r="C358" s="31"/>
      <c r="D358" s="31"/>
      <c r="E358" s="31"/>
      <c r="F358" s="31"/>
      <c r="G358" s="31"/>
      <c r="H358" s="31"/>
      <c r="I358" s="31"/>
      <c r="J358" s="31"/>
      <c r="K358" s="31"/>
      <c r="L358" s="31"/>
      <c r="M358" s="31"/>
      <c r="N358" s="31"/>
      <c r="O358" s="31"/>
      <c r="P358" s="31"/>
      <c r="Q358" s="31"/>
      <c r="R358" s="31"/>
      <c r="S358" s="31"/>
      <c r="T358" s="31"/>
      <c r="U358" s="31"/>
      <c r="V358" s="31"/>
      <c r="W358" s="31"/>
    </row>
    <row r="359" spans="1:23">
      <c r="A359" s="31"/>
      <c r="B359" s="31"/>
      <c r="C359" s="31"/>
      <c r="D359" s="31"/>
      <c r="E359" s="31"/>
      <c r="F359" s="31"/>
      <c r="G359" s="31"/>
      <c r="H359" s="31"/>
      <c r="I359" s="31"/>
      <c r="J359" s="31"/>
      <c r="K359" s="31"/>
      <c r="L359" s="31"/>
      <c r="M359" s="31"/>
      <c r="N359" s="31"/>
      <c r="O359" s="31"/>
      <c r="P359" s="31"/>
      <c r="Q359" s="31"/>
      <c r="R359" s="31"/>
      <c r="S359" s="31"/>
      <c r="T359" s="31"/>
      <c r="U359" s="31"/>
      <c r="V359" s="31"/>
      <c r="W359" s="31"/>
    </row>
    <row r="360" spans="1:23">
      <c r="A360" s="34"/>
      <c r="B360" s="34"/>
      <c r="C360" s="34"/>
      <c r="D360" s="34"/>
      <c r="E360" s="34"/>
      <c r="F360" s="31"/>
      <c r="G360" s="31"/>
      <c r="H360" s="34"/>
      <c r="I360" s="31"/>
      <c r="J360" s="31"/>
      <c r="K360" s="34"/>
      <c r="L360" s="31"/>
      <c r="M360" s="31"/>
      <c r="N360" s="34"/>
      <c r="O360" s="31"/>
      <c r="P360" s="31"/>
      <c r="Q360" s="34"/>
      <c r="R360" s="31"/>
      <c r="S360" s="31"/>
      <c r="T360" s="31"/>
      <c r="U360" s="31"/>
      <c r="V360" s="31"/>
      <c r="W360" s="34"/>
    </row>
    <row r="361" spans="1:23">
      <c r="A361" s="34"/>
      <c r="B361" s="34"/>
      <c r="C361" s="34"/>
      <c r="D361" s="34"/>
      <c r="E361" s="34"/>
      <c r="F361" s="31"/>
      <c r="G361" s="31"/>
      <c r="H361" s="34"/>
      <c r="I361" s="31"/>
      <c r="J361" s="31"/>
      <c r="K361" s="34"/>
      <c r="L361" s="31"/>
      <c r="M361" s="31"/>
      <c r="N361" s="34"/>
      <c r="O361" s="31"/>
      <c r="P361" s="31"/>
      <c r="Q361" s="34"/>
      <c r="R361" s="31"/>
      <c r="S361" s="31"/>
      <c r="T361" s="31"/>
      <c r="U361" s="31"/>
      <c r="V361" s="31"/>
      <c r="W361" s="34"/>
    </row>
    <row r="362" spans="1:23">
      <c r="A362" s="34"/>
      <c r="B362" s="34"/>
      <c r="C362" s="34"/>
      <c r="D362" s="34"/>
      <c r="E362" s="34"/>
      <c r="F362" s="31"/>
      <c r="G362" s="31"/>
      <c r="H362" s="34"/>
      <c r="I362" s="31"/>
      <c r="J362" s="31"/>
      <c r="K362" s="34"/>
      <c r="L362" s="31"/>
      <c r="M362" s="31"/>
      <c r="N362" s="34"/>
      <c r="O362" s="31"/>
      <c r="P362" s="31"/>
      <c r="Q362" s="34"/>
      <c r="R362" s="31"/>
      <c r="S362" s="31"/>
      <c r="T362" s="31"/>
      <c r="U362" s="31"/>
      <c r="V362" s="31"/>
      <c r="W362" s="34"/>
    </row>
    <row r="363" spans="1:23">
      <c r="A363" s="34"/>
      <c r="B363" s="34"/>
      <c r="C363" s="34"/>
      <c r="D363" s="34"/>
      <c r="E363" s="34"/>
      <c r="F363" s="31"/>
      <c r="G363" s="31"/>
      <c r="H363" s="34"/>
      <c r="I363" s="31"/>
      <c r="J363" s="31"/>
      <c r="K363" s="34"/>
      <c r="L363" s="31"/>
      <c r="M363" s="31"/>
      <c r="N363" s="34"/>
      <c r="O363" s="31"/>
      <c r="P363" s="31"/>
      <c r="Q363" s="34"/>
      <c r="R363" s="31"/>
      <c r="S363" s="31"/>
      <c r="T363" s="31"/>
      <c r="U363" s="31"/>
      <c r="V363" s="31"/>
      <c r="W363" s="34"/>
    </row>
    <row r="364" spans="1:23">
      <c r="A364" s="34"/>
      <c r="B364" s="34"/>
      <c r="C364" s="34"/>
      <c r="D364" s="34"/>
      <c r="E364" s="34"/>
      <c r="F364" s="31"/>
      <c r="G364" s="31"/>
      <c r="H364" s="34"/>
      <c r="I364" s="31"/>
      <c r="J364" s="31"/>
      <c r="K364" s="34"/>
      <c r="L364" s="31"/>
      <c r="M364" s="31"/>
      <c r="N364" s="34"/>
      <c r="O364" s="31"/>
      <c r="P364" s="31"/>
      <c r="Q364" s="34"/>
      <c r="R364" s="31"/>
      <c r="S364" s="31"/>
      <c r="T364" s="31"/>
      <c r="U364" s="31"/>
      <c r="V364" s="31"/>
      <c r="W364" s="34"/>
    </row>
  </sheetData>
  <phoneticPr fontId="0" type="noConversion"/>
  <printOptions gridLinesSet="0"/>
  <pageMargins left="0.75" right="0.75" top="1" bottom="1" header="0.5" footer="0.5"/>
  <pageSetup paperSize="9" orientation="landscape" horizontalDpi="150" verticalDpi="150" r:id="rId1"/>
  <headerFooter alignWithMargins="0">
    <oddHeader>&amp;A</oddHeader>
    <oddFooter>Page &amp;P&amp;L&amp;1#&amp;"Calibri"&amp;10&amp;K000000Classified: RMG – Internal</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11"/>
  <sheetViews>
    <sheetView showGridLines="0" zoomScale="60" zoomScaleNormal="60" workbookViewId="0">
      <pane xSplit="2" ySplit="2" topLeftCell="C3" activePane="bottomRight" state="frozen"/>
      <selection pane="bottomRight"/>
      <selection pane="bottomLeft" activeCell="C87" sqref="C87"/>
      <selection pane="topRight" activeCell="C87" sqref="C87"/>
    </sheetView>
  </sheetViews>
  <sheetFormatPr defaultColWidth="9.140625" defaultRowHeight="12"/>
  <cols>
    <col min="1" max="1" width="20.7109375" style="75" customWidth="1"/>
    <col min="2" max="2" width="5.85546875" style="81" customWidth="1"/>
    <col min="3" max="3" width="6" style="81" customWidth="1"/>
    <col min="4" max="4" width="8" style="81" bestFit="1" customWidth="1"/>
    <col min="5" max="5" width="6.85546875" style="81" customWidth="1"/>
    <col min="6" max="6" width="7.28515625" style="81" customWidth="1"/>
    <col min="7" max="7" width="8.42578125" style="81" customWidth="1"/>
    <col min="8" max="8" width="9.140625" style="81" bestFit="1" customWidth="1"/>
    <col min="9" max="10" width="8.85546875" style="81" customWidth="1"/>
    <col min="11" max="11" width="7.28515625" style="81" customWidth="1"/>
    <col min="12" max="12" width="8.7109375" style="81" bestFit="1" customWidth="1"/>
    <col min="13" max="13" width="7" style="81" customWidth="1"/>
    <col min="14" max="14" width="8.85546875" style="81" customWidth="1"/>
    <col min="15" max="15" width="6.28515625" style="81" customWidth="1"/>
    <col min="16" max="16" width="8" style="81" bestFit="1" customWidth="1"/>
    <col min="17" max="17" width="9" style="81" bestFit="1" customWidth="1"/>
    <col min="18" max="18" width="8.85546875" style="81" customWidth="1"/>
    <col min="19" max="19" width="6.5703125" style="81" customWidth="1"/>
    <col min="20" max="20" width="8.42578125" style="81" customWidth="1"/>
    <col min="21" max="21" width="7.42578125" style="81" customWidth="1"/>
    <col min="22" max="22" width="8.85546875" style="81" customWidth="1"/>
    <col min="23" max="23" width="7.7109375" style="81" bestFit="1" customWidth="1"/>
    <col min="24" max="24" width="8" style="81" bestFit="1" customWidth="1"/>
    <col min="25" max="26" width="8.85546875" style="81" customWidth="1"/>
    <col min="27" max="27" width="6.5703125" style="81" customWidth="1"/>
    <col min="28" max="28" width="9.42578125" style="81" bestFit="1" customWidth="1"/>
    <col min="29" max="30" width="8.42578125" style="81" customWidth="1"/>
    <col min="31" max="31" width="10.5703125" style="81" bestFit="1" customWidth="1"/>
    <col min="32" max="32" width="9.140625" style="81"/>
    <col min="33" max="33" width="64.42578125" style="81" customWidth="1"/>
    <col min="34" max="16384" width="9.140625" style="81"/>
  </cols>
  <sheetData>
    <row r="1" spans="1:33" ht="18.75" customHeight="1" thickBot="1">
      <c r="B1" s="76"/>
      <c r="C1" s="77" t="s">
        <v>10</v>
      </c>
      <c r="D1" s="78"/>
      <c r="E1" s="78"/>
      <c r="F1" s="78"/>
      <c r="G1" s="78"/>
      <c r="H1" s="79"/>
      <c r="I1" s="80"/>
      <c r="J1" s="80"/>
      <c r="W1" s="82" t="s">
        <v>11</v>
      </c>
      <c r="X1" s="83">
        <v>0.45833333333333331</v>
      </c>
      <c r="Y1" s="82"/>
      <c r="Z1" s="82" t="s">
        <v>12</v>
      </c>
      <c r="AA1" s="83">
        <v>0.16597222222222222</v>
      </c>
      <c r="AB1" s="84" t="s">
        <v>13</v>
      </c>
      <c r="AC1" s="85">
        <v>8.3333333333333329E-2</v>
      </c>
      <c r="AD1" s="85" t="s">
        <v>14</v>
      </c>
      <c r="AE1" s="86">
        <v>2.9166666666666665</v>
      </c>
    </row>
    <row r="2" spans="1:33" ht="23.25" thickBot="1">
      <c r="B2" s="75"/>
      <c r="C2" s="87" t="s">
        <v>15</v>
      </c>
      <c r="D2" s="88"/>
      <c r="E2" s="88"/>
      <c r="F2" s="88"/>
      <c r="G2" s="89" t="s">
        <v>16</v>
      </c>
      <c r="H2" s="90"/>
      <c r="I2" s="91"/>
      <c r="J2" s="91"/>
      <c r="K2" s="92" t="s">
        <v>17</v>
      </c>
      <c r="L2" s="93"/>
      <c r="M2" s="93"/>
      <c r="N2" s="93"/>
      <c r="O2" s="94" t="s">
        <v>18</v>
      </c>
      <c r="P2" s="95"/>
      <c r="Q2" s="95"/>
      <c r="R2" s="95"/>
      <c r="S2" s="96" t="s">
        <v>19</v>
      </c>
      <c r="T2" s="91"/>
      <c r="U2" s="91"/>
      <c r="V2" s="91"/>
      <c r="W2" s="92" t="s">
        <v>20</v>
      </c>
      <c r="X2" s="93"/>
      <c r="Y2" s="93"/>
      <c r="Z2" s="93"/>
      <c r="AA2" s="97" t="s">
        <v>21</v>
      </c>
      <c r="AB2" s="98"/>
      <c r="AC2" s="99"/>
      <c r="AD2" s="99"/>
      <c r="AE2" s="100" t="s">
        <v>22</v>
      </c>
      <c r="AF2" s="100"/>
      <c r="AG2" s="100"/>
    </row>
    <row r="3" spans="1:33" ht="36.75" thickBot="1">
      <c r="A3" s="101" t="s">
        <v>23</v>
      </c>
      <c r="B3" s="102"/>
      <c r="C3" s="103" t="s">
        <v>24</v>
      </c>
      <c r="D3" s="104" t="s">
        <v>25</v>
      </c>
      <c r="E3" s="104" t="s">
        <v>26</v>
      </c>
      <c r="F3" s="105" t="s">
        <v>27</v>
      </c>
      <c r="G3" s="103" t="s">
        <v>24</v>
      </c>
      <c r="H3" s="104" t="s">
        <v>25</v>
      </c>
      <c r="I3" s="104" t="s">
        <v>26</v>
      </c>
      <c r="J3" s="105" t="s">
        <v>27</v>
      </c>
      <c r="K3" s="103" t="s">
        <v>24</v>
      </c>
      <c r="L3" s="104" t="s">
        <v>25</v>
      </c>
      <c r="M3" s="104" t="s">
        <v>26</v>
      </c>
      <c r="N3" s="105" t="s">
        <v>27</v>
      </c>
      <c r="O3" s="103" t="s">
        <v>24</v>
      </c>
      <c r="P3" s="104" t="s">
        <v>25</v>
      </c>
      <c r="Q3" s="104" t="s">
        <v>26</v>
      </c>
      <c r="R3" s="105" t="s">
        <v>27</v>
      </c>
      <c r="S3" s="103" t="s">
        <v>24</v>
      </c>
      <c r="T3" s="104" t="s">
        <v>25</v>
      </c>
      <c r="U3" s="104" t="s">
        <v>26</v>
      </c>
      <c r="V3" s="105" t="s">
        <v>27</v>
      </c>
      <c r="W3" s="103" t="s">
        <v>24</v>
      </c>
      <c r="X3" s="104" t="s">
        <v>25</v>
      </c>
      <c r="Y3" s="104" t="s">
        <v>26</v>
      </c>
      <c r="Z3" s="105" t="s">
        <v>27</v>
      </c>
      <c r="AA3" s="103" t="s">
        <v>24</v>
      </c>
      <c r="AB3" s="104" t="s">
        <v>25</v>
      </c>
      <c r="AC3" s="106" t="s">
        <v>26</v>
      </c>
      <c r="AD3" s="105" t="s">
        <v>27</v>
      </c>
      <c r="AE3" s="107" t="s">
        <v>28</v>
      </c>
      <c r="AF3" s="104" t="s">
        <v>29</v>
      </c>
      <c r="AG3" s="104" t="s">
        <v>30</v>
      </c>
    </row>
    <row r="4" spans="1:33" ht="14.1" customHeight="1" thickBot="1">
      <c r="A4" s="62"/>
      <c r="B4" s="108" t="s">
        <v>32</v>
      </c>
      <c r="C4" s="1">
        <v>1512</v>
      </c>
      <c r="D4" s="4" t="str">
        <f>IF(ISERROR(VLOOKUP(C4,data,3,FALSE)),"",VLOOKUP(C4,data,3,FALSE))</f>
        <v/>
      </c>
      <c r="E4" s="4" t="str">
        <f>IF(ISERROR(VLOOKUP(C4,data,4,FALSE)),"",VLOOKUP(C4,data,4,FALSE))</f>
        <v/>
      </c>
      <c r="F4" s="4" t="str">
        <f>IF(ISERROR(VLOOKUP(C4,data,5,FALSE)),"",VLOOKUP(C4,data,5,FALSE))</f>
        <v/>
      </c>
      <c r="G4" s="1">
        <v>1512</v>
      </c>
      <c r="H4" s="4" t="str">
        <f>IF(ISERROR(VLOOKUP(G4,data,6,FALSE)),"",VLOOKUP(G4,data,6,FALSE))</f>
        <v/>
      </c>
      <c r="I4" s="4" t="str">
        <f>IF(ISERROR(VLOOKUP(G4,data,7,FALSE)),"",VLOOKUP(G4,data,7,FALSE))</f>
        <v/>
      </c>
      <c r="J4" s="20" t="str">
        <f>IF(ISERROR(VLOOKUP(G4,data,8,FALSE)),"",VLOOKUP(G4,data,8,FALSE))</f>
        <v/>
      </c>
      <c r="K4" s="1">
        <v>1512</v>
      </c>
      <c r="L4" s="4" t="str">
        <f>IF(ISERROR(VLOOKUP(K4,data,9,FALSE)),"",VLOOKUP(K4,data,9,FALSE))</f>
        <v/>
      </c>
      <c r="M4" s="4" t="str">
        <f>IF(ISERROR(VLOOKUP(K4,data,10,FALSE)),"",VLOOKUP(K4,data,10,FALSE))</f>
        <v/>
      </c>
      <c r="N4" s="20" t="str">
        <f>IF(ISERROR(VLOOKUP(K4,data,11,FALSE)),"",VLOOKUP(K4,data,11,FALSE))</f>
        <v/>
      </c>
      <c r="O4" s="1">
        <v>1512</v>
      </c>
      <c r="P4" s="4" t="str">
        <f>IF(ISERROR(VLOOKUP(O4,data,12,FALSE)),"",VLOOKUP(O4,data,12,FALSE))</f>
        <v/>
      </c>
      <c r="Q4" s="4" t="str">
        <f>IF(ISERROR(VLOOKUP(O4,data,13,FALSE)),"",VLOOKUP(O4,data,13,FALSE))</f>
        <v/>
      </c>
      <c r="R4" s="20" t="str">
        <f>IF(ISERROR(VLOOKUP(O4,data,14,FALSE)),"",VLOOKUP(O4,data,14,FALSE))</f>
        <v/>
      </c>
      <c r="S4" s="1">
        <v>1512</v>
      </c>
      <c r="T4" s="4" t="str">
        <f>IF(ISERROR(VLOOKUP(S4,data,15,FALSE)),"",VLOOKUP(S4,data,15,FALSE))</f>
        <v/>
      </c>
      <c r="U4" s="4" t="str">
        <f>IF(ISERROR(VLOOKUP(S4,data,16,FALSE)),"",VLOOKUP(S4,data,16,FALSE))</f>
        <v/>
      </c>
      <c r="V4" s="20" t="str">
        <f>IF(ISERROR(VLOOKUP(S4,data,17,FALSE)),"",VLOOKUP(S4,data,17,FALSE))</f>
        <v/>
      </c>
      <c r="W4" s="1"/>
      <c r="X4" s="4" t="str">
        <f>IF(ISERROR(VLOOKUP(W4,data,18,FALSE)),"",VLOOKUP(W4,data,18,FALSE))</f>
        <v/>
      </c>
      <c r="Y4" s="4" t="str">
        <f>IF(ISERROR(VLOOKUP(W4,data,19,FALSE)),"",VLOOKUP(W4,data,19,FALSE))</f>
        <v/>
      </c>
      <c r="Z4" s="20" t="str">
        <f>IF(ISERROR(VLOOKUP(W4,data,20,FALSE)),"",VLOOKUP(W4,data,20,FALSE))</f>
        <v/>
      </c>
      <c r="AA4" s="1"/>
      <c r="AB4" s="4" t="str">
        <f>IF(ISERROR(VLOOKUP(AA4,data,21,FALSE)),"",VLOOKUP(AA4,data,21,FALSE))</f>
        <v/>
      </c>
      <c r="AC4" s="6" t="str">
        <f>IF(ISERROR(VLOOKUP(AA4,data,22,FALSE)),"",VLOOKUP(AA4,data,22,FALSE))</f>
        <v/>
      </c>
      <c r="AD4" s="6" t="str">
        <f>IF(ISERROR(VLOOKUP(AA4,data,23,FALSE)),"",VLOOKUP(AA4,data,23,FALSE))</f>
        <v/>
      </c>
      <c r="AE4" s="112"/>
      <c r="AF4" s="112"/>
      <c r="AG4" s="112"/>
    </row>
    <row r="5" spans="1:33" ht="14.1" customHeight="1" thickBot="1">
      <c r="A5" s="113" t="s">
        <v>33</v>
      </c>
      <c r="B5" s="114" t="s">
        <v>34</v>
      </c>
      <c r="C5" s="1"/>
      <c r="D5" s="4" t="str">
        <f>IF(ISERROR(VLOOKUP(C5,data,3,FALSE)),"",VLOOKUP(C5,data,3,FALSE))</f>
        <v/>
      </c>
      <c r="E5" s="4" t="str">
        <f>IF(ISERROR(VLOOKUP(C5,data,4,FALSE)),"",VLOOKUP(C5,data,4,FALSE))</f>
        <v/>
      </c>
      <c r="F5" s="4" t="str">
        <f>IF(ISERROR(VLOOKUP(C5,data,5,FALSE)),"",VLOOKUP(C5,data,5,FALSE))</f>
        <v/>
      </c>
      <c r="G5" s="1"/>
      <c r="H5" s="4" t="str">
        <f>IF(ISERROR(VLOOKUP(G5,data,6,FALSE)),"",VLOOKUP(G5,data,6,FALSE))</f>
        <v/>
      </c>
      <c r="I5" s="4" t="str">
        <f>IF(ISERROR(VLOOKUP(G5,data,7,FALSE)),"",VLOOKUP(G5,data,7,FALSE))</f>
        <v/>
      </c>
      <c r="J5" s="20" t="str">
        <f>IF(ISERROR(VLOOKUP(G5,data,8,FALSE)),"",VLOOKUP(G5,data,8,FALSE))</f>
        <v/>
      </c>
      <c r="K5" s="1"/>
      <c r="L5" s="4" t="str">
        <f>IF(ISERROR(VLOOKUP(K5,data,9,FALSE)),"",VLOOKUP(K5,data,9,FALSE))</f>
        <v/>
      </c>
      <c r="M5" s="4" t="str">
        <f>IF(ISERROR(VLOOKUP(K5,data,10,FALSE)),"",VLOOKUP(K5,data,10,FALSE))</f>
        <v/>
      </c>
      <c r="N5" s="20" t="str">
        <f>IF(ISERROR(VLOOKUP(K5,data,11,FALSE)),"",VLOOKUP(K5,data,11,FALSE))</f>
        <v/>
      </c>
      <c r="O5" s="1"/>
      <c r="P5" s="4" t="str">
        <f>IF(ISERROR(VLOOKUP(O5,data,12,FALSE)),"",VLOOKUP(O5,data,12,FALSE))</f>
        <v/>
      </c>
      <c r="Q5" s="4" t="str">
        <f>IF(ISERROR(VLOOKUP(O5,data,13,FALSE)),"",VLOOKUP(O5,data,13,FALSE))</f>
        <v/>
      </c>
      <c r="R5" s="20" t="str">
        <f>IF(ISERROR(VLOOKUP(O5,data,14,FALSE)),"",VLOOKUP(O5,data,14,FALSE))</f>
        <v/>
      </c>
      <c r="S5" s="1"/>
      <c r="T5" s="4" t="str">
        <f>IF(ISERROR(VLOOKUP(S5,data,15,FALSE)),"",VLOOKUP(S5,data,15,FALSE))</f>
        <v/>
      </c>
      <c r="U5" s="4" t="str">
        <f>IF(ISERROR(VLOOKUP(S5,data,16,FALSE)),"",VLOOKUP(S5,data,16,FALSE))</f>
        <v/>
      </c>
      <c r="V5" s="20" t="str">
        <f>IF(ISERROR(VLOOKUP(S5,data,17,FALSE)),"",VLOOKUP(S5,data,17,FALSE))</f>
        <v/>
      </c>
      <c r="W5" s="1"/>
      <c r="X5" s="4" t="str">
        <f>IF(ISERROR(VLOOKUP(W5,data,18,FALSE)),"",VLOOKUP(W5,data,18,FALSE))</f>
        <v/>
      </c>
      <c r="Y5" s="4" t="str">
        <f>IF(ISERROR(VLOOKUP(W5,data,19,FALSE)),"",VLOOKUP(W5,data,19,FALSE))</f>
        <v/>
      </c>
      <c r="Z5" s="20" t="str">
        <f>IF(ISERROR(VLOOKUP(W5,data,20,FALSE)),"",VLOOKUP(W5,data,20,FALSE))</f>
        <v/>
      </c>
      <c r="AA5" s="1"/>
      <c r="AB5" s="4" t="str">
        <f>IF(ISERROR(VLOOKUP(AA5,data,21,FALSE)),"",VLOOKUP(AA5,data,21,FALSE))</f>
        <v/>
      </c>
      <c r="AC5" s="6" t="str">
        <f>IF(ISERROR(VLOOKUP(AA5,data,22,FALSE)),"",VLOOKUP(AA5,data,22,FALSE))</f>
        <v/>
      </c>
      <c r="AD5" s="6" t="str">
        <f>IF(ISERROR(VLOOKUP(AA5,data,23,FALSE)),"",VLOOKUP(AA5,data,23,FALSE))</f>
        <v/>
      </c>
      <c r="AE5" s="112" t="str">
        <f>IF(ISERROR(VLOOKUP(#REF!,data,13,FALSE)),"",VLOOKUP(#REF!,data,13,FALSE))</f>
        <v/>
      </c>
      <c r="AF5" s="112"/>
      <c r="AG5" s="112"/>
    </row>
    <row r="6" spans="1:33" ht="14.1" customHeight="1">
      <c r="B6" s="114" t="s">
        <v>35</v>
      </c>
      <c r="C6" s="1"/>
      <c r="D6" s="115"/>
      <c r="E6" s="115"/>
      <c r="F6" s="115"/>
      <c r="G6" s="1" t="s">
        <v>46</v>
      </c>
      <c r="H6" s="115">
        <v>0.20833333333333334</v>
      </c>
      <c r="I6" s="115">
        <v>1.3888888888888888E-2</v>
      </c>
      <c r="J6" s="116">
        <v>0.21875</v>
      </c>
      <c r="K6" s="1" t="s">
        <v>47</v>
      </c>
      <c r="L6" s="115">
        <v>0.18055555555555555</v>
      </c>
      <c r="M6" s="115">
        <v>0.16666666666666666</v>
      </c>
      <c r="N6" s="116"/>
      <c r="O6" s="1"/>
      <c r="P6" s="115"/>
      <c r="Q6" s="115">
        <v>0.41666666666666669</v>
      </c>
      <c r="R6" s="116"/>
      <c r="S6" s="1"/>
      <c r="T6" s="115"/>
      <c r="U6" s="115"/>
      <c r="V6" s="116"/>
      <c r="W6" s="1"/>
      <c r="X6" s="115"/>
      <c r="Y6" s="115"/>
      <c r="Z6" s="116"/>
      <c r="AA6" s="1"/>
      <c r="AB6" s="115"/>
      <c r="AC6" s="117"/>
      <c r="AD6" s="117"/>
      <c r="AE6" s="112" t="str">
        <f>IF(ISERROR(VLOOKUP(#REF!,data,13,FALSE)),"",VLOOKUP(#REF!,data,13,FALSE))</f>
        <v/>
      </c>
      <c r="AF6" s="112"/>
      <c r="AG6" s="112"/>
    </row>
    <row r="7" spans="1:33" ht="14.1" customHeight="1" thickBot="1">
      <c r="A7" s="118" t="str">
        <f>IF(C9="ILLEGAL","ILLEGAL","")</f>
        <v/>
      </c>
      <c r="B7" s="114" t="s">
        <v>36</v>
      </c>
      <c r="C7" s="2"/>
      <c r="D7" s="5"/>
      <c r="E7" s="5"/>
      <c r="F7" s="21"/>
      <c r="G7" s="2"/>
      <c r="H7" s="5"/>
      <c r="I7" s="5"/>
      <c r="J7" s="21"/>
      <c r="K7" s="2"/>
      <c r="L7" s="5"/>
      <c r="M7" s="5"/>
      <c r="N7" s="21"/>
      <c r="O7" s="2"/>
      <c r="P7" s="5"/>
      <c r="Q7" s="5"/>
      <c r="R7" s="21"/>
      <c r="S7" s="2"/>
      <c r="T7" s="5"/>
      <c r="U7" s="5"/>
      <c r="V7" s="21"/>
      <c r="W7" s="2"/>
      <c r="X7" s="5"/>
      <c r="Y7" s="5"/>
      <c r="Z7" s="21"/>
      <c r="AA7" s="2"/>
      <c r="AB7" s="5"/>
      <c r="AC7" s="7"/>
      <c r="AD7" s="7"/>
      <c r="AE7" s="17"/>
      <c r="AF7" s="17"/>
      <c r="AG7" s="17"/>
    </row>
    <row r="8" spans="1:33" ht="14.1" customHeight="1" thickBot="1">
      <c r="A8" s="119"/>
      <c r="B8" s="120" t="s">
        <v>37</v>
      </c>
      <c r="C8" s="3"/>
      <c r="D8" s="8">
        <f>SUM(D4:D7)</f>
        <v>0</v>
      </c>
      <c r="E8" s="8">
        <f>SUM(E4:E7)</f>
        <v>0</v>
      </c>
      <c r="F8" s="8">
        <f>SUM(F4:F7)</f>
        <v>0</v>
      </c>
      <c r="G8" s="3"/>
      <c r="H8" s="8">
        <f>SUM(H4:H7)</f>
        <v>0.20833333333333334</v>
      </c>
      <c r="I8" s="8">
        <f>SUM(I4:I7)</f>
        <v>1.3888888888888888E-2</v>
      </c>
      <c r="J8" s="8">
        <f>SUM(J4:J7)</f>
        <v>0.21875</v>
      </c>
      <c r="K8" s="3"/>
      <c r="L8" s="8">
        <f>SUM(L4:L7)</f>
        <v>0.18055555555555555</v>
      </c>
      <c r="M8" s="8">
        <f>SUM(M4:M7)</f>
        <v>0.16666666666666666</v>
      </c>
      <c r="N8" s="8">
        <f>SUM(N4:N7)</f>
        <v>0</v>
      </c>
      <c r="O8" s="3"/>
      <c r="P8" s="8">
        <f>SUM(P4:P7)</f>
        <v>0</v>
      </c>
      <c r="Q8" s="8">
        <f>SUM(Q4:Q7)</f>
        <v>0.41666666666666669</v>
      </c>
      <c r="R8" s="8">
        <f>SUM(R4:R7)</f>
        <v>0</v>
      </c>
      <c r="S8" s="3"/>
      <c r="T8" s="8">
        <f>SUM(T4:T7)</f>
        <v>0</v>
      </c>
      <c r="U8" s="8">
        <f>SUM(U4:U7)</f>
        <v>0</v>
      </c>
      <c r="V8" s="8">
        <f>SUM(V4:V7)</f>
        <v>0</v>
      </c>
      <c r="W8" s="3"/>
      <c r="X8" s="8">
        <f>SUM(X4:X7)</f>
        <v>0</v>
      </c>
      <c r="Y8" s="8">
        <f>SUM(Y4:Y7)</f>
        <v>0</v>
      </c>
      <c r="Z8" s="8">
        <f>SUM(Z4:Z7)</f>
        <v>0</v>
      </c>
      <c r="AA8" s="3"/>
      <c r="AB8" s="8">
        <f>SUM(AB4:AB7)</f>
        <v>0</v>
      </c>
      <c r="AC8" s="8">
        <f>SUM(AC4:AC7)</f>
        <v>0</v>
      </c>
      <c r="AD8" s="8">
        <f>SUM(AD4:AD7)</f>
        <v>0</v>
      </c>
      <c r="AE8" s="8">
        <f>SUM(F8,J8,N8,R8,V8,Z8,AD8)</f>
        <v>0.21875</v>
      </c>
      <c r="AF8" s="122">
        <v>2</v>
      </c>
      <c r="AG8" s="123" t="s">
        <v>48</v>
      </c>
    </row>
    <row r="9" spans="1:33" ht="14.1" customHeight="1" thickBot="1">
      <c r="A9" s="124">
        <f>COUNTIF(C10:AC10,"Cannot Convert")</f>
        <v>0</v>
      </c>
      <c r="B9" s="125" t="s">
        <v>38</v>
      </c>
      <c r="C9" s="126" t="str">
        <f>IF(AND(E8&gt;$AA$1,D8&gt;$X$1),"ILLEGAL",IF(E8&gt;$AA$1,"Full-Time Driver",""))</f>
        <v/>
      </c>
      <c r="D9" s="127"/>
      <c r="E9" s="128"/>
      <c r="F9" s="127"/>
      <c r="G9" s="126" t="str">
        <f>IF(AND(I8&gt;$AA$1,H8&gt;$X$1),"ILLEGAL",IF(I8&gt;$AA$1,"Full-Time Driver",""))</f>
        <v/>
      </c>
      <c r="H9" s="127"/>
      <c r="I9" s="128"/>
      <c r="J9" s="127"/>
      <c r="K9" s="126" t="str">
        <f>IF(AND(M8&gt;$AA$1,L8&gt;$X$1),"ILLEGAL",IF(M8&gt;$AA$1,"Full-Time Driver",""))</f>
        <v>Full-Time Driver</v>
      </c>
      <c r="L9" s="127"/>
      <c r="M9" s="128"/>
      <c r="N9" s="127"/>
      <c r="O9" s="126" t="str">
        <f>IF(AND(Q8&gt;$AA$1,P8&gt;$X$1),"ILLEGAL",IF(Q8&gt;$AA$1,"Full-Time Driver",""))</f>
        <v>Full-Time Driver</v>
      </c>
      <c r="P9" s="127"/>
      <c r="Q9" s="128"/>
      <c r="R9" s="127"/>
      <c r="S9" s="126" t="str">
        <f>IF(AND(U8&gt;$AA$1,T8&gt;$X$1),"ILLEGAL",IF(U8&gt;$AA$1,"Full-Time Driver",""))</f>
        <v/>
      </c>
      <c r="T9" s="127"/>
      <c r="U9" s="128"/>
      <c r="V9" s="127"/>
      <c r="W9" s="126" t="str">
        <f>IF(AND(Y8&gt;$AA$1,X8&gt;$X$1),"ILLEGAL",IF(Y8&gt;$AA$1,"Full-Time Driver",""))</f>
        <v/>
      </c>
      <c r="X9" s="127"/>
      <c r="Y9" s="128"/>
      <c r="Z9" s="127"/>
      <c r="AA9" s="126" t="str">
        <f>IF(AND(AC8&gt;$AA$1,AB8&gt;$X$1),"ILLEGAL",IF(AC8&gt;$AA$1,"Full-Time Driver",""))</f>
        <v/>
      </c>
      <c r="AB9" s="127"/>
      <c r="AC9" s="128"/>
      <c r="AD9" s="128"/>
      <c r="AE9" s="126" t="str">
        <f>IF($AE$1&lt;AE8,"Working Time Policy Breach","Compliant to Working Time Policy")</f>
        <v>Compliant to Working Time Policy</v>
      </c>
      <c r="AF9" s="128"/>
      <c r="AG9" s="128"/>
    </row>
    <row r="10" spans="1:33" s="75" customFormat="1" ht="14.1" customHeight="1" thickTop="1" thickBot="1">
      <c r="A10" s="129" t="str">
        <f>IF(A9&gt;0,"Cannot Convert","")</f>
        <v/>
      </c>
      <c r="B10" s="130" t="s">
        <v>11</v>
      </c>
      <c r="C10" s="131" t="str">
        <f>IF(D8&gt;$X$1,"Cannot Convert","")</f>
        <v/>
      </c>
      <c r="D10" s="132"/>
      <c r="E10" s="133"/>
      <c r="F10" s="132"/>
      <c r="G10" s="131" t="str">
        <f>IF(H8&gt;$X$1,"Cannot Convert","")</f>
        <v/>
      </c>
      <c r="H10" s="132"/>
      <c r="I10" s="133"/>
      <c r="J10" s="132"/>
      <c r="K10" s="131" t="str">
        <f>IF(L8&gt;$X$1,"Cannot Convert","")</f>
        <v/>
      </c>
      <c r="L10" s="132"/>
      <c r="M10" s="133"/>
      <c r="N10" s="132"/>
      <c r="O10" s="131" t="str">
        <f>IF(P8&gt;$X$1,"Cannot Convert","")</f>
        <v/>
      </c>
      <c r="P10" s="132"/>
      <c r="Q10" s="133"/>
      <c r="R10" s="132"/>
      <c r="S10" s="131" t="str">
        <f>IF(T8&gt;$X$1,"Cannot Convert","")</f>
        <v/>
      </c>
      <c r="T10" s="132"/>
      <c r="U10" s="133"/>
      <c r="V10" s="132"/>
      <c r="W10" s="131" t="str">
        <f>IF(X8&gt;$X$1,"Cannot Convert","")</f>
        <v/>
      </c>
      <c r="X10" s="132"/>
      <c r="Y10" s="133"/>
      <c r="Z10" s="132"/>
      <c r="AA10" s="131" t="str">
        <f>IF(AB8&gt;$X$1,"Cannot Convert","")</f>
        <v/>
      </c>
      <c r="AB10" s="132"/>
      <c r="AC10" s="133"/>
      <c r="AD10" s="133"/>
      <c r="AE10" s="134" t="s">
        <v>39</v>
      </c>
      <c r="AF10" s="133"/>
      <c r="AG10" s="133"/>
    </row>
    <row r="11" spans="1:33" ht="12.75" thickTop="1"/>
  </sheetData>
  <dataConsolidate/>
  <conditionalFormatting sqref="AE8">
    <cfRule type="cellIs" dxfId="3" priority="94" stopIfTrue="1" operator="greaterThan">
      <formula>2.91666666666667</formula>
    </cfRule>
  </conditionalFormatting>
  <conditionalFormatting sqref="AF8">
    <cfRule type="cellIs" dxfId="2" priority="91" stopIfTrue="1" operator="equal">
      <formula>$AE$8</formula>
    </cfRule>
    <cfRule type="cellIs" dxfId="1" priority="92" stopIfTrue="1" operator="greaterThan">
      <formula>$AE$8</formula>
    </cfRule>
  </conditionalFormatting>
  <conditionalFormatting sqref="E8 I8 M8 Q8 U8 Y8 AC8">
    <cfRule type="cellIs" dxfId="0" priority="1" stopIfTrue="1" operator="greaterThan">
      <formula>0.416666666666667</formula>
    </cfRule>
  </conditionalFormatting>
  <printOptions horizontalCentered="1" verticalCentered="1"/>
  <pageMargins left="0.25" right="0.25" top="0.75" bottom="0.75" header="0.3" footer="0.3"/>
  <pageSetup paperSize="9" scale="65" orientation="landscape" r:id="rId1"/>
  <headerFooter alignWithMargins="0">
    <oddHeader>&amp;C&amp;"Arial,Bold"&amp;12DRIVING HOURS - HITCHIN</oddHeader>
    <oddFooter>&amp;C  page &amp;P of &amp;N&amp;R&amp;F&amp;L&amp;"Calibri"&amp;11&amp;K000000&amp;D_x000D_&amp;1#&amp;"Calibri"&amp;10&amp;K000000Classified: RMG – Internal</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B551D11F37D54409CB81EB7F2957EE8" ma:contentTypeVersion="9" ma:contentTypeDescription="Create a new document." ma:contentTypeScope="" ma:versionID="a24605c347e9f292fe5ccd0731bbc67e">
  <xsd:schema xmlns:xsd="http://www.w3.org/2001/XMLSchema" xmlns:xs="http://www.w3.org/2001/XMLSchema" xmlns:p="http://schemas.microsoft.com/office/2006/metadata/properties" xmlns:ns2="59056567-5eb0-48df-8d0a-99973c9f0a56" xmlns:ns3="a14424d1-82cd-48c6-b462-cc66662e410e" targetNamespace="http://schemas.microsoft.com/office/2006/metadata/properties" ma:root="true" ma:fieldsID="678ec646d1af06ec0625167d9edf24b7" ns2:_="" ns3:_="">
    <xsd:import namespace="59056567-5eb0-48df-8d0a-99973c9f0a56"/>
    <xsd:import namespace="a14424d1-82cd-48c6-b462-cc66662e41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056567-5eb0-48df-8d0a-99973c9f0a5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14424d1-82cd-48c6-b462-cc66662e410e"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0F58CD-32F0-45CD-8440-210F3025184A}"/>
</file>

<file path=customXml/itemProps2.xml><?xml version="1.0" encoding="utf-8"?>
<ds:datastoreItem xmlns:ds="http://schemas.openxmlformats.org/officeDocument/2006/customXml" ds:itemID="{6945A196-B807-4546-9746-F58BFDDA807E}"/>
</file>

<file path=customXml/itemProps3.xml><?xml version="1.0" encoding="utf-8"?>
<ds:datastoreItem xmlns:ds="http://schemas.openxmlformats.org/officeDocument/2006/customXml" ds:itemID="{FC050E11-8F31-483C-97CA-DDD0DDF1911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greg.kerslake@royalmail.com</dc:creator>
  <cp:keywords/>
  <dc:description/>
  <cp:lastModifiedBy>Greg Kerslake</cp:lastModifiedBy>
  <cp:revision/>
  <dcterms:created xsi:type="dcterms:W3CDTF">2000-06-22T13:25:11Z</dcterms:created>
  <dcterms:modified xsi:type="dcterms:W3CDTF">2022-11-28T09:33:24Z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0x010100EB551D11F37D54409CB81EB7F2957EE8</vt:lpwstr>
  </property>
  <property fmtid="{D5CDD505-2E9C-101B-9397-08002B2CF9AE}" pid="3" name="MSIP_Label_980f36f3-41a5-4f45-a6a2-e224f336accd_Enabled">
    <vt:lpwstr>True</vt:lpwstr>
  </property>
  <property fmtid="{D5CDD505-2E9C-101B-9397-08002B2CF9AE}" pid="4" name="MSIP_Label_980f36f3-41a5-4f45-a6a2-e224f336accd_SiteId">
    <vt:lpwstr>7a082108-90dd-41ac-be41-9b8feabee2da</vt:lpwstr>
  </property>
  <property fmtid="{D5CDD505-2E9C-101B-9397-08002B2CF9AE}" pid="5" name="MSIP_Label_980f36f3-41a5-4f45-a6a2-e224f336accd_Owner">
    <vt:lpwstr>greg.kerslake@royalmail.com</vt:lpwstr>
  </property>
  <property fmtid="{D5CDD505-2E9C-101B-9397-08002B2CF9AE}" pid="6" name="MSIP_Label_980f36f3-41a5-4f45-a6a2-e224f336accd_SetDate">
    <vt:lpwstr>2020-03-05T16:44:03.6098062Z</vt:lpwstr>
  </property>
  <property fmtid="{D5CDD505-2E9C-101B-9397-08002B2CF9AE}" pid="7" name="MSIP_Label_980f36f3-41a5-4f45-a6a2-e224f336accd_Name">
    <vt:lpwstr>Internal</vt:lpwstr>
  </property>
  <property fmtid="{D5CDD505-2E9C-101B-9397-08002B2CF9AE}" pid="8" name="MSIP_Label_980f36f3-41a5-4f45-a6a2-e224f336accd_Application">
    <vt:lpwstr>Microsoft Azure Information Protection</vt:lpwstr>
  </property>
  <property fmtid="{D5CDD505-2E9C-101B-9397-08002B2CF9AE}" pid="9" name="MSIP_Label_980f36f3-41a5-4f45-a6a2-e224f336accd_Extended_MSFT_Method">
    <vt:lpwstr>Automatic</vt:lpwstr>
  </property>
  <property fmtid="{D5CDD505-2E9C-101B-9397-08002B2CF9AE}" pid="10" name="Sensitivity">
    <vt:lpwstr>Internal</vt:lpwstr>
  </property>
</Properties>
</file>